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5195" windowHeight="8700" firstSheet="4" activeTab="4"/>
  </bookViews>
  <sheets>
    <sheet name="Data Historis" sheetId="1" r:id="rId1"/>
    <sheet name="Tabel Rekapitulasi" sheetId="2" r:id="rId2"/>
    <sheet name="Scatter Plot (1)" sheetId="17" r:id="rId3"/>
    <sheet name="Scatter Plot (2)" sheetId="18" r:id="rId4"/>
    <sheet name="Tabel Frekuensi (1)" sheetId="3" r:id="rId5"/>
    <sheet name="Tabel Frekuensi (2)" sheetId="9" r:id="rId6"/>
    <sheet name="Bar Chart (1)" sheetId="12" r:id="rId7"/>
    <sheet name="Bar Chart (2)" sheetId="13" r:id="rId8"/>
    <sheet name="Histogram (1)" sheetId="14" r:id="rId9"/>
    <sheet name="Histogram (2)" sheetId="15" r:id="rId10"/>
    <sheet name="Histogram (3)" sheetId="16" r:id="rId11"/>
  </sheets>
  <calcPr calcId="144525"/>
</workbook>
</file>

<file path=xl/calcChain.xml><?xml version="1.0" encoding="utf-8"?>
<calcChain xmlns="http://schemas.openxmlformats.org/spreadsheetml/2006/main">
  <c r="I16" i="2" l="1"/>
  <c r="H16" i="2"/>
  <c r="I20" i="2"/>
  <c r="H20" i="2"/>
  <c r="I11" i="2"/>
  <c r="H11" i="2"/>
  <c r="I32" i="2"/>
  <c r="H32" i="2"/>
  <c r="I8" i="2"/>
  <c r="H8" i="2"/>
  <c r="I12" i="2"/>
  <c r="H12" i="2"/>
  <c r="I21" i="2"/>
  <c r="H21" i="2"/>
  <c r="I17" i="2"/>
  <c r="H17" i="2"/>
  <c r="I9" i="2"/>
  <c r="H9" i="2"/>
  <c r="I18" i="2"/>
  <c r="H18" i="2"/>
  <c r="I30" i="2"/>
  <c r="H30" i="2"/>
  <c r="I13" i="2"/>
  <c r="H13" i="2"/>
  <c r="I27" i="2"/>
  <c r="H27" i="2"/>
  <c r="I22" i="2"/>
  <c r="H22" i="2"/>
  <c r="I23" i="2"/>
  <c r="H23" i="2"/>
  <c r="I3" i="2"/>
  <c r="H3" i="2"/>
  <c r="I31" i="2"/>
  <c r="H31" i="2"/>
  <c r="I4" i="2"/>
  <c r="H4" i="2"/>
  <c r="I24" i="2"/>
  <c r="H24" i="2"/>
  <c r="I14" i="2"/>
  <c r="H14" i="2"/>
  <c r="I10" i="2"/>
  <c r="H10" i="2"/>
  <c r="I28" i="2"/>
  <c r="H28" i="2"/>
  <c r="I6" i="2"/>
  <c r="H6" i="2"/>
  <c r="I25" i="2"/>
  <c r="H25" i="2"/>
  <c r="I15" i="2"/>
  <c r="H15" i="2"/>
  <c r="I29" i="2"/>
  <c r="H29" i="2"/>
  <c r="I19" i="2"/>
  <c r="H19" i="2"/>
  <c r="I26" i="2"/>
  <c r="H26" i="2"/>
  <c r="I7" i="2"/>
  <c r="H7" i="2"/>
  <c r="I2" i="2"/>
  <c r="H2" i="2"/>
  <c r="I5" i="2"/>
  <c r="H5" i="2"/>
  <c r="B32" i="2"/>
  <c r="A32" i="2"/>
  <c r="A38" i="2" s="1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B4" i="2"/>
  <c r="A4" i="2"/>
  <c r="B3" i="2"/>
  <c r="A3" i="2"/>
  <c r="A37" i="2" s="1"/>
  <c r="B2" i="2"/>
  <c r="A2" i="2"/>
  <c r="AH33" i="1"/>
  <c r="J16" i="2" s="1"/>
  <c r="AH32" i="1"/>
  <c r="C31" i="2" s="1"/>
  <c r="AH31" i="1"/>
  <c r="J11" i="2" s="1"/>
  <c r="AH30" i="1"/>
  <c r="C29" i="2" s="1"/>
  <c r="AH29" i="1"/>
  <c r="J8" i="2" s="1"/>
  <c r="AH28" i="1"/>
  <c r="C27" i="2" s="1"/>
  <c r="AH27" i="1"/>
  <c r="J21" i="2" s="1"/>
  <c r="AH26" i="1"/>
  <c r="C25" i="2" s="1"/>
  <c r="AH25" i="1"/>
  <c r="J9" i="2" s="1"/>
  <c r="AH24" i="1"/>
  <c r="C23" i="2" s="1"/>
  <c r="AH23" i="1"/>
  <c r="J30" i="2" s="1"/>
  <c r="AH22" i="1"/>
  <c r="C21" i="2" s="1"/>
  <c r="AH21" i="1"/>
  <c r="J27" i="2" s="1"/>
  <c r="AH20" i="1"/>
  <c r="C19" i="2" s="1"/>
  <c r="AH19" i="1"/>
  <c r="J23" i="2" s="1"/>
  <c r="AH18" i="1"/>
  <c r="C17" i="2" s="1"/>
  <c r="AH17" i="1"/>
  <c r="J31" i="2" s="1"/>
  <c r="AH16" i="1"/>
  <c r="C15" i="2" s="1"/>
  <c r="AH15" i="1"/>
  <c r="J24" i="2" s="1"/>
  <c r="AH14" i="1"/>
  <c r="C13" i="2" s="1"/>
  <c r="AH13" i="1"/>
  <c r="J10" i="2" s="1"/>
  <c r="AH12" i="1"/>
  <c r="C11" i="2" s="1"/>
  <c r="AH11" i="1"/>
  <c r="J6" i="2" s="1"/>
  <c r="AH10" i="1"/>
  <c r="C9" i="2" s="1"/>
  <c r="AH9" i="1"/>
  <c r="J15" i="2" s="1"/>
  <c r="AH8" i="1"/>
  <c r="C7" i="2" s="1"/>
  <c r="AH7" i="1"/>
  <c r="J19" i="2" s="1"/>
  <c r="AH6" i="1"/>
  <c r="C5" i="2" s="1"/>
  <c r="AH5" i="1"/>
  <c r="J7" i="2" s="1"/>
  <c r="AH4" i="1"/>
  <c r="J5" i="2" s="1"/>
  <c r="C12" i="9"/>
  <c r="C11" i="9"/>
  <c r="C10" i="9"/>
  <c r="C9" i="9"/>
  <c r="C8" i="9"/>
  <c r="C7" i="9"/>
  <c r="C6" i="9"/>
  <c r="C5" i="9"/>
  <c r="C4" i="9"/>
  <c r="C3" i="9"/>
  <c r="C4" i="3"/>
  <c r="C12" i="3"/>
  <c r="C11" i="3"/>
  <c r="C10" i="3"/>
  <c r="C9" i="3"/>
  <c r="C8" i="3"/>
  <c r="C7" i="3"/>
  <c r="C6" i="3"/>
  <c r="C5" i="3"/>
  <c r="C3" i="3"/>
  <c r="C13" i="3" l="1"/>
  <c r="C13" i="9"/>
  <c r="D7" i="9" s="1"/>
  <c r="C4" i="2"/>
  <c r="C6" i="2"/>
  <c r="C8" i="2"/>
  <c r="C10" i="2"/>
  <c r="C12" i="2"/>
  <c r="C14" i="2"/>
  <c r="C16" i="2"/>
  <c r="C18" i="2"/>
  <c r="C20" i="2"/>
  <c r="C22" i="2"/>
  <c r="C24" i="2"/>
  <c r="C26" i="2"/>
  <c r="C28" i="2"/>
  <c r="C30" i="2"/>
  <c r="C32" i="2"/>
  <c r="J26" i="2"/>
  <c r="J29" i="2"/>
  <c r="J25" i="2"/>
  <c r="J28" i="2"/>
  <c r="J14" i="2"/>
  <c r="J4" i="2"/>
  <c r="J3" i="2"/>
  <c r="J22" i="2"/>
  <c r="J13" i="2"/>
  <c r="J18" i="2"/>
  <c r="J17" i="2"/>
  <c r="J12" i="2"/>
  <c r="J32" i="2"/>
  <c r="J20" i="2"/>
  <c r="C3" i="2"/>
  <c r="C35" i="2" s="1"/>
  <c r="D3" i="9" l="1"/>
  <c r="D10" i="9"/>
  <c r="D6" i="9"/>
  <c r="D12" i="9"/>
  <c r="D9" i="9"/>
  <c r="D8" i="9"/>
  <c r="D4" i="9"/>
  <c r="D11" i="9"/>
  <c r="D13" i="9" s="1"/>
  <c r="D5" i="9"/>
  <c r="C34" i="2"/>
  <c r="E31" i="2" l="1"/>
  <c r="E29" i="2"/>
  <c r="E27" i="2"/>
  <c r="E25" i="2"/>
  <c r="E23" i="2"/>
  <c r="E21" i="2"/>
  <c r="E19" i="2"/>
  <c r="E17" i="2"/>
  <c r="E15" i="2"/>
  <c r="E13" i="2"/>
  <c r="E11" i="2"/>
  <c r="E9" i="2"/>
  <c r="E7" i="2"/>
  <c r="E5" i="2"/>
  <c r="E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F5" i="2"/>
  <c r="F3" i="2"/>
  <c r="F22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6" i="2"/>
  <c r="E4" i="2"/>
  <c r="F32" i="2"/>
  <c r="F30" i="2"/>
  <c r="F28" i="2"/>
  <c r="F26" i="2"/>
  <c r="F24" i="2"/>
  <c r="F20" i="2"/>
  <c r="F18" i="2"/>
  <c r="F16" i="2"/>
  <c r="F14" i="2"/>
  <c r="F12" i="2"/>
  <c r="F10" i="2"/>
  <c r="F8" i="2"/>
  <c r="F6" i="2"/>
  <c r="F4" i="2"/>
  <c r="D31" i="2"/>
  <c r="D29" i="2"/>
  <c r="D27" i="2"/>
  <c r="D25" i="2"/>
  <c r="D23" i="2"/>
  <c r="D21" i="2"/>
  <c r="D19" i="2"/>
  <c r="D17" i="2"/>
  <c r="D15" i="2"/>
  <c r="D13" i="2"/>
  <c r="D11" i="2"/>
  <c r="D9" i="2"/>
  <c r="D7" i="2"/>
  <c r="D5" i="2"/>
  <c r="D3" i="2"/>
  <c r="D32" i="2"/>
  <c r="D30" i="2"/>
  <c r="D28" i="2"/>
  <c r="D26" i="2"/>
  <c r="D24" i="2"/>
  <c r="D22" i="2"/>
  <c r="D20" i="2"/>
  <c r="D18" i="2"/>
  <c r="D16" i="2"/>
  <c r="D14" i="2"/>
  <c r="D12" i="2"/>
  <c r="D10" i="2"/>
  <c r="D8" i="2"/>
  <c r="D6" i="2"/>
  <c r="D4" i="2"/>
  <c r="C37" i="2"/>
  <c r="C38" i="2" s="1"/>
  <c r="H37" i="2"/>
  <c r="H38" i="2" s="1"/>
  <c r="D37" i="2"/>
  <c r="D38" i="2" s="1"/>
</calcChain>
</file>

<file path=xl/sharedStrings.xml><?xml version="1.0" encoding="utf-8"?>
<sst xmlns="http://schemas.openxmlformats.org/spreadsheetml/2006/main" count="19" uniqueCount="13">
  <si>
    <t>Bulan ke-</t>
  </si>
  <si>
    <t>Bulan</t>
  </si>
  <si>
    <t>Tanggal</t>
  </si>
  <si>
    <t>Jumlah</t>
  </si>
  <si>
    <r>
      <rPr>
        <sz val="11"/>
        <rFont val="Calibri"/>
        <family val="2"/>
      </rPr>
      <t>Σ</t>
    </r>
    <r>
      <rPr>
        <sz val="11"/>
        <rFont val="Calibri"/>
        <family val="2"/>
        <scheme val="minor"/>
      </rPr>
      <t xml:space="preserve"> =</t>
    </r>
  </si>
  <si>
    <t>Catatan pasokan air PDAM macet</t>
  </si>
  <si>
    <t>Jumlah hari terjadi kemacetan air PDAM</t>
  </si>
  <si>
    <t>Jumlah hari</t>
  </si>
  <si>
    <t>Jumlah hari
H</t>
  </si>
  <si>
    <t>Frekuensi
f</t>
  </si>
  <si>
    <r>
      <t>Frekuensi relatif
f</t>
    </r>
    <r>
      <rPr>
        <vertAlign val="subscript"/>
        <sz val="11"/>
        <rFont val="Calibri"/>
        <family val="2"/>
        <scheme val="minor"/>
      </rPr>
      <t>rel</t>
    </r>
  </si>
  <si>
    <t>Rata-rata</t>
  </si>
  <si>
    <t>Simpangan baku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</si>
</sst>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0"/>
      <name val="Arial"/>
      <charset val="1"/>
    </font>
    <font>
      <sz val="10"/>
      <name val="Arial"/>
      <charset val="1"/>
    </font>
    <font>
      <sz val="8"/>
      <name val="Arial"/>
      <charset val="1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vertical="center"/>
    </xf>
    <xf numFmtId="41" fontId="5" fillId="0" borderId="1" xfId="0" applyNumberFormat="1" applyFont="1" applyBorder="1">
      <alignment vertical="center"/>
    </xf>
    <xf numFmtId="17" fontId="5" fillId="0" borderId="4" xfId="1" applyNumberFormat="1" applyFont="1" applyBorder="1" applyAlignment="1">
      <alignment horizontal="right" vertical="center" indent="1"/>
    </xf>
    <xf numFmtId="41" fontId="5" fillId="0" borderId="5" xfId="1" applyFont="1" applyBorder="1" applyAlignment="1">
      <alignment vertical="center"/>
    </xf>
    <xf numFmtId="17" fontId="5" fillId="0" borderId="6" xfId="1" applyNumberFormat="1" applyFont="1" applyBorder="1" applyAlignment="1">
      <alignment horizontal="right" vertical="center" indent="1"/>
    </xf>
    <xf numFmtId="41" fontId="5" fillId="0" borderId="2" xfId="1" applyFont="1" applyBorder="1" applyAlignment="1">
      <alignment vertical="center"/>
    </xf>
    <xf numFmtId="41" fontId="5" fillId="0" borderId="7" xfId="1" applyFont="1" applyBorder="1" applyAlignment="1">
      <alignment vertical="center"/>
    </xf>
    <xf numFmtId="0" fontId="5" fillId="0" borderId="7" xfId="1" applyNumberFormat="1" applyFont="1" applyBorder="1" applyAlignment="1">
      <alignment horizontal="right" vertical="center" indent="2"/>
    </xf>
    <xf numFmtId="0" fontId="5" fillId="0" borderId="5" xfId="1" applyNumberFormat="1" applyFont="1" applyBorder="1" applyAlignment="1">
      <alignment horizontal="right" vertical="center" indent="2"/>
    </xf>
    <xf numFmtId="0" fontId="5" fillId="0" borderId="2" xfId="1" applyNumberFormat="1" applyFont="1" applyBorder="1" applyAlignment="1">
      <alignment horizontal="right" vertical="center" indent="2"/>
    </xf>
    <xf numFmtId="0" fontId="5" fillId="0" borderId="1" xfId="1" applyNumberFormat="1" applyFont="1" applyBorder="1" applyAlignment="1">
      <alignment horizontal="right" vertical="center" indent="2"/>
    </xf>
    <xf numFmtId="17" fontId="5" fillId="0" borderId="4" xfId="0" applyNumberFormat="1" applyFont="1" applyBorder="1">
      <alignment vertical="center"/>
    </xf>
    <xf numFmtId="41" fontId="5" fillId="0" borderId="5" xfId="0" applyNumberFormat="1" applyFont="1" applyBorder="1">
      <alignment vertical="center"/>
    </xf>
    <xf numFmtId="17" fontId="5" fillId="0" borderId="6" xfId="0" applyNumberFormat="1" applyFont="1" applyBorder="1">
      <alignment vertical="center"/>
    </xf>
    <xf numFmtId="41" fontId="5" fillId="0" borderId="2" xfId="0" applyNumberFormat="1" applyFont="1" applyBorder="1">
      <alignment vertical="center"/>
    </xf>
    <xf numFmtId="41" fontId="5" fillId="0" borderId="7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indent="2"/>
    </xf>
    <xf numFmtId="0" fontId="5" fillId="0" borderId="2" xfId="0" applyFont="1" applyBorder="1" applyAlignment="1">
      <alignment horizontal="right" vertical="center" indent="2"/>
    </xf>
    <xf numFmtId="0" fontId="5" fillId="0" borderId="7" xfId="0" applyFont="1" applyBorder="1" applyAlignment="1">
      <alignment horizontal="right" vertical="center" indent="2"/>
    </xf>
    <xf numFmtId="0" fontId="5" fillId="0" borderId="1" xfId="0" applyFont="1" applyBorder="1" applyAlignment="1">
      <alignment horizontal="right" vertical="center" indent="2"/>
    </xf>
    <xf numFmtId="0" fontId="5" fillId="0" borderId="5" xfId="0" applyFont="1" applyBorder="1" applyAlignment="1">
      <alignment horizontal="right" vertical="center" indent="2"/>
    </xf>
    <xf numFmtId="41" fontId="5" fillId="0" borderId="4" xfId="1" applyFont="1" applyBorder="1" applyAlignment="1">
      <alignment horizontal="right" vertical="center" indent="2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11" xfId="0" applyFont="1" applyBorder="1" applyAlignment="1">
      <alignment horizontal="right" vertical="center" indent="2"/>
    </xf>
    <xf numFmtId="0" fontId="5" fillId="0" borderId="12" xfId="0" applyFont="1" applyBorder="1" applyAlignment="1">
      <alignment horizontal="right" vertical="center" indent="2"/>
    </xf>
    <xf numFmtId="0" fontId="5" fillId="0" borderId="13" xfId="0" applyFont="1" applyBorder="1" applyAlignment="1">
      <alignment horizontal="right" vertical="center" indent="2"/>
    </xf>
    <xf numFmtId="0" fontId="5" fillId="0" borderId="14" xfId="0" applyFont="1" applyBorder="1" applyAlignment="1">
      <alignment horizontal="right" vertical="center" indent="2"/>
    </xf>
    <xf numFmtId="0" fontId="5" fillId="0" borderId="15" xfId="0" applyFont="1" applyBorder="1" applyAlignment="1">
      <alignment horizontal="right" vertical="center" indent="2"/>
    </xf>
    <xf numFmtId="0" fontId="5" fillId="0" borderId="16" xfId="0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3"/>
    </xf>
    <xf numFmtId="2" fontId="5" fillId="0" borderId="14" xfId="0" applyNumberFormat="1" applyFont="1" applyBorder="1" applyAlignment="1">
      <alignment horizontal="right" vertical="center" indent="3"/>
    </xf>
    <xf numFmtId="2" fontId="5" fillId="0" borderId="7" xfId="0" applyNumberFormat="1" applyFont="1" applyBorder="1" applyAlignment="1">
      <alignment horizontal="right" vertical="center" indent="3"/>
    </xf>
    <xf numFmtId="2" fontId="5" fillId="0" borderId="5" xfId="0" applyNumberFormat="1" applyFont="1" applyBorder="1" applyAlignment="1">
      <alignment horizontal="right" vertical="center" indent="3"/>
    </xf>
    <xf numFmtId="0" fontId="5" fillId="0" borderId="0" xfId="0" applyFont="1" applyAlignment="1">
      <alignment horizontal="right" vertical="center" indent="1"/>
    </xf>
    <xf numFmtId="0" fontId="5" fillId="0" borderId="0" xfId="0" applyNumberFormat="1" applyFont="1" applyAlignment="1">
      <alignment horizontal="right" vertical="center" indent="1"/>
    </xf>
    <xf numFmtId="0" fontId="5" fillId="0" borderId="0" xfId="2" applyNumberFormat="1" applyFont="1" applyAlignment="1">
      <alignment horizontal="right" vertical="center" indent="1"/>
    </xf>
    <xf numFmtId="17" fontId="5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hari per bulan terjadi kemacetan air PDAM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</c:marker>
          <c:xVal>
            <c:numRef>
              <c:f>'Tabel Rekapitulasi'!$B$3:$B$32</c:f>
              <c:numCache>
                <c:formatCode>_(* #,##0_);_(* \(#,##0\);_(* "-"_);_(@_)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'Tabel Rekapitulasi'!$C$3:$C$32</c:f>
              <c:numCache>
                <c:formatCode>_(* #,##0_);_(* \(#,##0\);_(* "-"_);_(@_)</c:formatCode>
                <c:ptCount val="30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10</c:v>
                </c:pt>
                <c:pt idx="13">
                  <c:v>1</c:v>
                </c:pt>
                <c:pt idx="14">
                  <c:v>10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</c:numCache>
            </c:numRef>
          </c:yVal>
          <c:smooth val="0"/>
        </c:ser>
        <c:ser>
          <c:idx val="1"/>
          <c:order val="1"/>
          <c:marker>
            <c:symbol val="none"/>
          </c:marker>
          <c:xVal>
            <c:numRef>
              <c:f>'Tabel Rekapitulasi'!$B$37:$B$38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'Tabel Rekapitulasi'!$C$37:$C$38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</c:ser>
        <c:ser>
          <c:idx val="2"/>
          <c:order val="2"/>
          <c:marker>
            <c:symbol val="none"/>
          </c:marker>
          <c:xVal>
            <c:numRef>
              <c:f>'Tabel Rekapitulasi'!$B$37:$B$38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'Tabel Rekapitulasi'!$D$37:$D$38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yVal>
          <c:smooth val="0"/>
        </c:ser>
        <c:ser>
          <c:idx val="3"/>
          <c:order val="3"/>
          <c:marker>
            <c:symbol val="none"/>
          </c:marker>
          <c:xVal>
            <c:numRef>
              <c:f>'Tabel Rekapitulasi'!$B$37:$B$38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'Tabel Rekapitulasi'!$H$37:$H$38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04256"/>
        <c:axId val="150306176"/>
      </c:scatterChart>
      <c:valAx>
        <c:axId val="150304256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Bulan ke-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0306176"/>
        <c:crosses val="autoZero"/>
        <c:crossBetween val="midCat"/>
      </c:valAx>
      <c:valAx>
        <c:axId val="150306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Jumlah hari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03042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Jumlah hari per bulan terjadi kemacetan air PDAM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cat>
            <c:numRef>
              <c:f>'Tabel Rekapitulasi'!$A$3:$A$32</c:f>
              <c:numCache>
                <c:formatCode>mmm-yy</c:formatCode>
                <c:ptCount val="30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</c:numCache>
            </c:numRef>
          </c:cat>
          <c:val>
            <c:numRef>
              <c:f>'Tabel Rekapitulasi'!$C$3:$C$32</c:f>
              <c:numCache>
                <c:formatCode>_(* #,##0_);_(* \(#,##0\);_(* "-"_);_(@_)</c:formatCode>
                <c:ptCount val="30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10</c:v>
                </c:pt>
                <c:pt idx="13">
                  <c:v>1</c:v>
                </c:pt>
                <c:pt idx="14">
                  <c:v>10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'Tabel Rekapitulasi'!$A$3:$A$32</c:f>
              <c:numCache>
                <c:formatCode>mmm-yy</c:formatCode>
                <c:ptCount val="30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</c:numCache>
            </c:numRef>
          </c:cat>
          <c:val>
            <c:numRef>
              <c:f>'Tabel Rekapitulasi'!$D$3:$D$32</c:f>
              <c:numCache>
                <c:formatCode>General</c:formatCode>
                <c:ptCount val="3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'Tabel Rekapitulasi'!$A$3:$A$32</c:f>
              <c:numCache>
                <c:formatCode>mmm-yy</c:formatCode>
                <c:ptCount val="30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</c:numCache>
            </c:numRef>
          </c:cat>
          <c:val>
            <c:numRef>
              <c:f>'Tabel Rekapitulasi'!$E$3:$E$32</c:f>
              <c:numCache>
                <c:formatCode>General</c:formatCode>
                <c:ptCount val="3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'Tabel Rekapitulasi'!$A$3:$A$32</c:f>
              <c:numCache>
                <c:formatCode>mmm-yy</c:formatCode>
                <c:ptCount val="30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</c:numCache>
            </c:numRef>
          </c:cat>
          <c:val>
            <c:numRef>
              <c:f>'Tabel Rekapitulasi'!$F$3:$F$32</c:f>
              <c:numCache>
                <c:formatCode>General</c:formatCode>
                <c:ptCount val="3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2384"/>
        <c:axId val="151474176"/>
      </c:lineChart>
      <c:dateAx>
        <c:axId val="151472384"/>
        <c:scaling>
          <c:orientation val="minMax"/>
        </c:scaling>
        <c:delete val="0"/>
        <c:axPos val="b"/>
        <c:numFmt formatCode="mmm-yy" sourceLinked="1"/>
        <c:majorTickMark val="out"/>
        <c:minorTickMark val="none"/>
        <c:tickLblPos val="nextTo"/>
        <c:crossAx val="151474176"/>
        <c:crosses val="autoZero"/>
        <c:auto val="1"/>
        <c:lblOffset val="100"/>
        <c:baseTimeUnit val="months"/>
        <c:majorUnit val="1"/>
        <c:majorTimeUnit val="months"/>
      </c:dateAx>
      <c:valAx>
        <c:axId val="151474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Jumlah hari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14723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800"/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Jumlah hari per bulan pasokan air PDAM macet selama 30 bulan terakhir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'Tabel Frekuensi (1)'!$B$3:$B$12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cat>
          <c:val>
            <c:numRef>
              <c:f>'Tabel Frekuensi (1)'!$C$3:$C$12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34080"/>
        <c:axId val="151936000"/>
      </c:barChart>
      <c:catAx>
        <c:axId val="15193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Jumlah hari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936000"/>
        <c:crosses val="autoZero"/>
        <c:auto val="1"/>
        <c:lblAlgn val="ctr"/>
        <c:lblOffset val="100"/>
        <c:noMultiLvlLbl val="0"/>
      </c:catAx>
      <c:valAx>
        <c:axId val="151936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Frekuensi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934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Jumlah hari per bulan pasokan</a:t>
            </a:r>
            <a:r>
              <a:rPr lang="en-GB" baseline="0"/>
              <a:t> air PDAM macet selama 30 bulan terakhir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'Tabel Frekuensi (1)'!$B$3:$B$12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cat>
          <c:val>
            <c:numRef>
              <c:f>'Tabel Frekuensi (1)'!$C$3:$C$12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970176"/>
        <c:axId val="151972096"/>
      </c:barChart>
      <c:catAx>
        <c:axId val="1519701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Jumlah hari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972096"/>
        <c:crosses val="autoZero"/>
        <c:auto val="1"/>
        <c:lblAlgn val="ctr"/>
        <c:lblOffset val="100"/>
        <c:noMultiLvlLbl val="0"/>
      </c:catAx>
      <c:valAx>
        <c:axId val="151972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Frekuensi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970176"/>
        <c:crosses val="max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Jumlah hari per bulan pasokan</a:t>
            </a:r>
            <a:r>
              <a:rPr lang="en-GB" baseline="0"/>
              <a:t> air PDAM macet selama 30 bulan terakhir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Frekuensi (1)'!$C$2</c:f>
              <c:strCache>
                <c:ptCount val="1"/>
                <c:pt idx="0">
                  <c:v>Frekuensi
f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'Tabel Frekuensi (1)'!$B$3:$B$12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cat>
          <c:val>
            <c:numRef>
              <c:f>'Tabel Frekuensi (1)'!$C$3:$C$12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51719296"/>
        <c:axId val="151729664"/>
      </c:barChart>
      <c:catAx>
        <c:axId val="15171929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Jumlah hari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729664"/>
        <c:crosses val="autoZero"/>
        <c:auto val="1"/>
        <c:lblAlgn val="ctr"/>
        <c:lblOffset val="100"/>
        <c:noMultiLvlLbl val="0"/>
      </c:catAx>
      <c:valAx>
        <c:axId val="151729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Frekuensi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719296"/>
        <c:crosses val="max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Jumlah hari per bulan pasokan</a:t>
            </a:r>
            <a:r>
              <a:rPr lang="en-GB" baseline="0"/>
              <a:t> air PDAM macet selama 30 bulan terakhir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Frekuensi (1)'!$C$2</c:f>
              <c:strCache>
                <c:ptCount val="1"/>
                <c:pt idx="0">
                  <c:v>Frekuensi
f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'Tabel Frekuensi (1)'!$B$3:$B$12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cat>
          <c:val>
            <c:numRef>
              <c:f>'Tabel Frekuensi (1)'!$C$3:$C$12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1776256"/>
        <c:axId val="151787008"/>
      </c:barChart>
      <c:lineChart>
        <c:grouping val="standard"/>
        <c:varyColors val="0"/>
        <c:ser>
          <c:idx val="1"/>
          <c:order val="1"/>
          <c:tx>
            <c:strRef>
              <c:f>'Tabel Frekuensi (1)'!$C$2</c:f>
              <c:strCache>
                <c:ptCount val="1"/>
                <c:pt idx="0">
                  <c:v>Frekuensi
f</c:v>
                </c:pt>
              </c:strCache>
            </c:strRef>
          </c:tx>
          <c:marker>
            <c:symbol val="circle"/>
            <c:size val="9"/>
            <c:spPr>
              <a:solidFill>
                <a:schemeClr val="bg1"/>
              </a:solidFill>
            </c:spPr>
          </c:marker>
          <c:cat>
            <c:numRef>
              <c:f>'Tabel Frekuensi (1)'!$B$3:$B$12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cat>
          <c:val>
            <c:numRef>
              <c:f>'Tabel Frekuensi (1)'!$C$3:$C$12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76256"/>
        <c:axId val="151787008"/>
      </c:lineChart>
      <c:catAx>
        <c:axId val="15177625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Jumlah hari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787008"/>
        <c:crosses val="autoZero"/>
        <c:auto val="1"/>
        <c:lblAlgn val="ctr"/>
        <c:lblOffset val="100"/>
        <c:noMultiLvlLbl val="0"/>
      </c:catAx>
      <c:valAx>
        <c:axId val="151787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Frekuensi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776256"/>
        <c:crosses val="max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Jumlah hari per bulan pasokan</a:t>
            </a:r>
            <a:r>
              <a:rPr lang="en-GB" baseline="0"/>
              <a:t> air PDAM macet selama 30 bulan terakhir</a:t>
            </a:r>
            <a:endParaRPr lang="en-GB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Frekuensi (2)'!$C$2</c:f>
              <c:strCache>
                <c:ptCount val="1"/>
                <c:pt idx="0">
                  <c:v>Frekuensi
f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'Tabel Frekuensi (2)'!$B$3:$B$12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cat>
          <c:val>
            <c:numRef>
              <c:f>'Tabel Frekuensi (2)'!$D$3:$D$12</c:f>
              <c:numCache>
                <c:formatCode>0.00</c:formatCode>
                <c:ptCount val="10"/>
                <c:pt idx="0">
                  <c:v>6.6666666666666666E-2</c:v>
                </c:pt>
                <c:pt idx="1">
                  <c:v>3.3333333333333333E-2</c:v>
                </c:pt>
                <c:pt idx="2">
                  <c:v>0</c:v>
                </c:pt>
                <c:pt idx="3">
                  <c:v>6.6666666666666666E-2</c:v>
                </c:pt>
                <c:pt idx="4">
                  <c:v>0.1</c:v>
                </c:pt>
                <c:pt idx="5">
                  <c:v>0.16666666666666666</c:v>
                </c:pt>
                <c:pt idx="6">
                  <c:v>0.13333333333333333</c:v>
                </c:pt>
                <c:pt idx="7">
                  <c:v>0.26666666666666666</c:v>
                </c:pt>
                <c:pt idx="8">
                  <c:v>0.1</c:v>
                </c:pt>
                <c:pt idx="9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1817216"/>
        <c:axId val="151868928"/>
      </c:barChart>
      <c:lineChart>
        <c:grouping val="standard"/>
        <c:varyColors val="0"/>
        <c:ser>
          <c:idx val="1"/>
          <c:order val="1"/>
          <c:tx>
            <c:strRef>
              <c:f>'Tabel Frekuensi (2)'!$C$2</c:f>
              <c:strCache>
                <c:ptCount val="1"/>
                <c:pt idx="0">
                  <c:v>Frekuensi
f</c:v>
                </c:pt>
              </c:strCache>
            </c:strRef>
          </c:tx>
          <c:marker>
            <c:symbol val="circle"/>
            <c:size val="9"/>
            <c:spPr>
              <a:solidFill>
                <a:schemeClr val="bg1"/>
              </a:solidFill>
            </c:spPr>
          </c:marker>
          <c:cat>
            <c:numRef>
              <c:f>'Tabel Frekuensi (2)'!$B$3:$B$12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cat>
          <c:val>
            <c:numRef>
              <c:f>'Tabel Frekuensi (2)'!$D$3:$D$12</c:f>
              <c:numCache>
                <c:formatCode>0.00</c:formatCode>
                <c:ptCount val="10"/>
                <c:pt idx="0">
                  <c:v>6.6666666666666666E-2</c:v>
                </c:pt>
                <c:pt idx="1">
                  <c:v>3.3333333333333333E-2</c:v>
                </c:pt>
                <c:pt idx="2">
                  <c:v>0</c:v>
                </c:pt>
                <c:pt idx="3">
                  <c:v>6.6666666666666666E-2</c:v>
                </c:pt>
                <c:pt idx="4">
                  <c:v>0.1</c:v>
                </c:pt>
                <c:pt idx="5">
                  <c:v>0.16666666666666666</c:v>
                </c:pt>
                <c:pt idx="6">
                  <c:v>0.13333333333333333</c:v>
                </c:pt>
                <c:pt idx="7">
                  <c:v>0.26666666666666666</c:v>
                </c:pt>
                <c:pt idx="8">
                  <c:v>0.1</c:v>
                </c:pt>
                <c:pt idx="9">
                  <c:v>6.6666666666666666E-2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17216"/>
        <c:axId val="151868928"/>
      </c:lineChart>
      <c:catAx>
        <c:axId val="15181721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Jumlah hari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1868928"/>
        <c:crosses val="autoZero"/>
        <c:auto val="1"/>
        <c:lblAlgn val="ctr"/>
        <c:lblOffset val="100"/>
        <c:noMultiLvlLbl val="0"/>
      </c:catAx>
      <c:valAx>
        <c:axId val="151868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Frekuensi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51817216"/>
        <c:crosses val="max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6</xdr:row>
      <xdr:rowOff>66675</xdr:rowOff>
    </xdr:from>
    <xdr:ext cx="2551596" cy="367537"/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5943600" y="1381125"/>
          <a:ext cx="2551596" cy="367537"/>
        </a:xfrm>
        <a:prstGeom prst="wedgeRectCallout">
          <a:avLst>
            <a:gd name="adj1" fmla="val -66190"/>
            <a:gd name="adj2" fmla="val -1900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en-GB" sz="1100" b="0" i="0" strike="noStrike">
              <a:solidFill>
                <a:srgbClr val="FF0000"/>
              </a:solidFill>
              <a:latin typeface="+mn-lt"/>
              <a:cs typeface="Arial"/>
            </a:rPr>
            <a:t>Kolom EFG:</a:t>
          </a:r>
        </a:p>
        <a:p>
          <a:pPr algn="l" rtl="0">
            <a:defRPr sz="1000"/>
          </a:pPr>
          <a:r>
            <a:rPr lang="en-GB" sz="1100" b="0" i="0" strike="noStrike">
              <a:solidFill>
                <a:srgbClr val="FF0000"/>
              </a:solidFill>
              <a:latin typeface="+mn-lt"/>
              <a:cs typeface="Arial"/>
            </a:rPr>
            <a:t>Data / Sort / Sort by Column G / Descending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0.86914</cdr:x>
      <cdr:y>0.54914</cdr:y>
    </cdr:from>
    <cdr:to>
      <cdr:x>0.9</cdr:x>
      <cdr:y>0.60224</cdr:y>
    </cdr:to>
    <cdr:pic>
      <cdr:nvPicPr>
        <cdr:cNvPr id="3073" name="Object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35629" y="3453512"/>
          <a:ext cx="267562" cy="333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prstDash val="solid"/>
          <a:miter lim="800000"/>
          <a:headEnd/>
          <a:tailEnd type="none" w="med" len="med"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0.86914</cdr:x>
      <cdr:y>0.67077</cdr:y>
    </cdr:from>
    <cdr:to>
      <cdr:x>0.94822</cdr:x>
      <cdr:y>0.73567</cdr:y>
    </cdr:to>
    <cdr:pic>
      <cdr:nvPicPr>
        <cdr:cNvPr id="3074" name="Object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35629" y="4218428"/>
          <a:ext cx="685639" cy="408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prstDash val="solid"/>
          <a:miter lim="800000"/>
          <a:headEnd/>
          <a:tailEnd type="none" w="med" len="med"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0.86914</cdr:x>
      <cdr:y>0.41573</cdr:y>
    </cdr:from>
    <cdr:to>
      <cdr:x>0.94822</cdr:x>
      <cdr:y>0.48064</cdr:y>
    </cdr:to>
    <cdr:pic>
      <cdr:nvPicPr>
        <cdr:cNvPr id="3075" name="Object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535629" y="2614483"/>
          <a:ext cx="685639" cy="408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prstDash val="solid"/>
          <a:miter lim="800000"/>
          <a:headEnd/>
          <a:tailEnd type="none" w="med" len="med"/>
        </a:ln>
        <a:effectLst xmlns:a="http://schemas.openxmlformats.org/drawingml/2006/main"/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0.89449</cdr:x>
      <cdr:y>0.55232</cdr:y>
    </cdr:from>
    <cdr:to>
      <cdr:x>0.92535</cdr:x>
      <cdr:y>0.60542</cdr:y>
    </cdr:to>
    <cdr:pic>
      <cdr:nvPicPr>
        <cdr:cNvPr id="3073" name="Object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755436" y="3473526"/>
          <a:ext cx="267562" cy="3339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prstDash val="solid"/>
          <a:miter lim="800000"/>
          <a:headEnd/>
          <a:tailEnd type="none" w="med" len="med"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0.89449</cdr:x>
      <cdr:y>0.66259</cdr:y>
    </cdr:from>
    <cdr:to>
      <cdr:x>0.97357</cdr:x>
      <cdr:y>0.72749</cdr:y>
    </cdr:to>
    <cdr:pic>
      <cdr:nvPicPr>
        <cdr:cNvPr id="3074" name="Object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755436" y="4166975"/>
          <a:ext cx="685639" cy="408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prstDash val="solid"/>
          <a:miter lim="800000"/>
          <a:headEnd/>
          <a:tailEnd type="none" w="med" len="med"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0.89449</cdr:x>
      <cdr:y>0.41157</cdr:y>
    </cdr:from>
    <cdr:to>
      <cdr:x>0.97357</cdr:x>
      <cdr:y>0.47648</cdr:y>
    </cdr:to>
    <cdr:pic>
      <cdr:nvPicPr>
        <cdr:cNvPr id="3075" name="Object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755436" y="2588322"/>
          <a:ext cx="685639" cy="408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prstDash val="solid"/>
          <a:miter lim="800000"/>
          <a:headEnd/>
          <a:tailEnd type="none" w="med" len="med"/>
        </a:ln>
        <a:effectLst xmlns:a="http://schemas.openxmlformats.org/drawingml/2006/main"/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400050</xdr:colOff>
      <xdr:row>2</xdr:row>
      <xdr:rowOff>76200</xdr:rowOff>
    </xdr:from>
    <xdr:ext cx="2241511" cy="210570"/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838450" y="990600"/>
          <a:ext cx="2241511" cy="210570"/>
        </a:xfrm>
        <a:prstGeom prst="wedgeRectCallout">
          <a:avLst>
            <a:gd name="adj1" fmla="val -74000"/>
            <a:gd name="adj2" fmla="val -2615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22860" anchor="ctr" upright="1">
          <a:spAutoFit/>
        </a:bodyPr>
        <a:lstStyle/>
        <a:p>
          <a:pPr algn="l" rtl="0">
            <a:defRPr sz="1000"/>
          </a:pPr>
          <a:r>
            <a:rPr lang="en-GB" sz="1000" b="0" i="0" strike="noStrike">
              <a:solidFill>
                <a:srgbClr val="FF0000"/>
              </a:solidFill>
              <a:latin typeface="Arial"/>
              <a:cs typeface="Arial"/>
            </a:rPr>
            <a:t>=</a:t>
          </a:r>
          <a:r>
            <a:rPr lang="en-GB" sz="1050" b="0" i="0" strike="noStrike">
              <a:solidFill>
                <a:srgbClr val="FF0000"/>
              </a:solidFill>
              <a:latin typeface="+mn-lt"/>
              <a:cs typeface="Arial"/>
            </a:rPr>
            <a:t>COUNTIF</a:t>
          </a:r>
          <a:r>
            <a:rPr lang="en-GB" sz="1000" b="0" i="0" strike="noStrike">
              <a:solidFill>
                <a:srgbClr val="FF0000"/>
              </a:solidFill>
              <a:latin typeface="Arial"/>
              <a:cs typeface="Arial"/>
            </a:rPr>
            <a:t>('Raw Data'!$D$3:$D$32,C3)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showGridLines="0" topLeftCell="B1" workbookViewId="0">
      <selection activeCell="AH5" sqref="AH5"/>
    </sheetView>
  </sheetViews>
  <sheetFormatPr defaultColWidth="9.140625" defaultRowHeight="15" x14ac:dyDescent="0.2"/>
  <cols>
    <col min="1" max="2" width="9.140625" style="1"/>
    <col min="3" max="33" width="3.7109375" style="1" customWidth="1"/>
    <col min="34" max="16384" width="9.140625" style="1"/>
  </cols>
  <sheetData>
    <row r="1" spans="1:34" ht="21" customHeight="1" x14ac:dyDescent="0.2">
      <c r="A1" s="50" t="s">
        <v>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4" ht="12.75" customHeight="1" x14ac:dyDescent="0.2">
      <c r="A2" s="52" t="s">
        <v>1</v>
      </c>
      <c r="B2" s="51" t="s">
        <v>0</v>
      </c>
      <c r="C2" s="51" t="s">
        <v>2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48" t="s">
        <v>3</v>
      </c>
    </row>
    <row r="3" spans="1:34" ht="12.75" customHeight="1" thickBot="1" x14ac:dyDescent="0.25">
      <c r="A3" s="53"/>
      <c r="B3" s="54"/>
      <c r="C3" s="28">
        <v>1</v>
      </c>
      <c r="D3" s="28">
        <v>2</v>
      </c>
      <c r="E3" s="28">
        <v>3</v>
      </c>
      <c r="F3" s="28">
        <v>4</v>
      </c>
      <c r="G3" s="28">
        <v>5</v>
      </c>
      <c r="H3" s="28">
        <v>6</v>
      </c>
      <c r="I3" s="28">
        <v>7</v>
      </c>
      <c r="J3" s="28">
        <v>8</v>
      </c>
      <c r="K3" s="28">
        <v>9</v>
      </c>
      <c r="L3" s="28">
        <v>10</v>
      </c>
      <c r="M3" s="28">
        <v>11</v>
      </c>
      <c r="N3" s="28">
        <v>12</v>
      </c>
      <c r="O3" s="28">
        <v>13</v>
      </c>
      <c r="P3" s="28">
        <v>14</v>
      </c>
      <c r="Q3" s="28">
        <v>15</v>
      </c>
      <c r="R3" s="28">
        <v>16</v>
      </c>
      <c r="S3" s="28">
        <v>17</v>
      </c>
      <c r="T3" s="28">
        <v>18</v>
      </c>
      <c r="U3" s="28">
        <v>19</v>
      </c>
      <c r="V3" s="28">
        <v>20</v>
      </c>
      <c r="W3" s="28">
        <v>21</v>
      </c>
      <c r="X3" s="28">
        <v>22</v>
      </c>
      <c r="Y3" s="28">
        <v>23</v>
      </c>
      <c r="Z3" s="28">
        <v>24</v>
      </c>
      <c r="AA3" s="28">
        <v>25</v>
      </c>
      <c r="AB3" s="28">
        <v>26</v>
      </c>
      <c r="AC3" s="28">
        <v>27</v>
      </c>
      <c r="AD3" s="28">
        <v>28</v>
      </c>
      <c r="AE3" s="28">
        <v>29</v>
      </c>
      <c r="AF3" s="28">
        <v>30</v>
      </c>
      <c r="AG3" s="28">
        <v>31</v>
      </c>
      <c r="AH3" s="49"/>
    </row>
    <row r="4" spans="1:34" ht="15.75" thickTop="1" x14ac:dyDescent="0.2">
      <c r="A4" s="8">
        <v>37622</v>
      </c>
      <c r="B4" s="13">
        <v>1</v>
      </c>
      <c r="C4" s="30">
        <v>1</v>
      </c>
      <c r="D4" s="30"/>
      <c r="E4" s="30"/>
      <c r="F4" s="30"/>
      <c r="G4" s="30"/>
      <c r="H4" s="30"/>
      <c r="I4" s="30">
        <v>1</v>
      </c>
      <c r="J4" s="30">
        <v>1</v>
      </c>
      <c r="K4" s="30"/>
      <c r="L4" s="30"/>
      <c r="M4" s="30"/>
      <c r="N4" s="30">
        <v>1</v>
      </c>
      <c r="O4" s="30"/>
      <c r="P4" s="30"/>
      <c r="Q4" s="30"/>
      <c r="R4" s="30"/>
      <c r="S4" s="30">
        <v>1</v>
      </c>
      <c r="T4" s="30"/>
      <c r="U4" s="30"/>
      <c r="V4" s="30"/>
      <c r="W4" s="30">
        <v>1</v>
      </c>
      <c r="X4" s="30"/>
      <c r="Y4" s="30"/>
      <c r="Z4" s="30">
        <v>1</v>
      </c>
      <c r="AA4" s="30">
        <v>1</v>
      </c>
      <c r="AB4" s="30"/>
      <c r="AC4" s="30"/>
      <c r="AD4" s="30">
        <v>1</v>
      </c>
      <c r="AE4" s="30"/>
      <c r="AF4" s="30"/>
      <c r="AG4" s="30"/>
      <c r="AH4" s="11">
        <f>SUM(C4:AG4)</f>
        <v>9</v>
      </c>
    </row>
    <row r="5" spans="1:34" x14ac:dyDescent="0.2">
      <c r="A5" s="6">
        <v>37653</v>
      </c>
      <c r="B5" s="14">
        <v>2</v>
      </c>
      <c r="C5" s="3"/>
      <c r="D5" s="3"/>
      <c r="E5" s="3"/>
      <c r="F5" s="3">
        <v>1</v>
      </c>
      <c r="G5" s="3"/>
      <c r="H5" s="3">
        <v>1</v>
      </c>
      <c r="I5" s="3"/>
      <c r="J5" s="3"/>
      <c r="K5" s="3"/>
      <c r="L5" s="3"/>
      <c r="M5" s="3">
        <v>1</v>
      </c>
      <c r="N5" s="3"/>
      <c r="O5" s="3"/>
      <c r="P5" s="3">
        <v>1</v>
      </c>
      <c r="Q5" s="3"/>
      <c r="R5" s="3"/>
      <c r="S5" s="3"/>
      <c r="T5" s="3">
        <v>1</v>
      </c>
      <c r="U5" s="3">
        <v>1</v>
      </c>
      <c r="V5" s="3">
        <v>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2">
        <f t="shared" ref="AH5:AH33" si="0">SUM(C5:AG5)</f>
        <v>7</v>
      </c>
    </row>
    <row r="6" spans="1:34" x14ac:dyDescent="0.2">
      <c r="A6" s="6">
        <v>37681</v>
      </c>
      <c r="B6" s="14">
        <v>3</v>
      </c>
      <c r="C6" s="3"/>
      <c r="D6" s="3"/>
      <c r="E6" s="3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>
        <v>1</v>
      </c>
      <c r="AE6" s="3"/>
      <c r="AF6" s="3"/>
      <c r="AG6" s="3">
        <v>1</v>
      </c>
      <c r="AH6" s="12">
        <f t="shared" si="0"/>
        <v>3</v>
      </c>
    </row>
    <row r="7" spans="1:34" x14ac:dyDescent="0.2">
      <c r="A7" s="6">
        <v>37712</v>
      </c>
      <c r="B7" s="14">
        <v>4</v>
      </c>
      <c r="C7" s="3"/>
      <c r="D7" s="3"/>
      <c r="E7" s="3"/>
      <c r="F7" s="3"/>
      <c r="G7" s="3"/>
      <c r="H7" s="3"/>
      <c r="I7" s="3"/>
      <c r="J7" s="3">
        <v>1</v>
      </c>
      <c r="K7" s="3"/>
      <c r="L7" s="3"/>
      <c r="M7" s="3"/>
      <c r="N7" s="3"/>
      <c r="O7" s="3"/>
      <c r="P7" s="3"/>
      <c r="Q7" s="3">
        <v>1</v>
      </c>
      <c r="R7" s="3"/>
      <c r="S7" s="3"/>
      <c r="T7" s="3"/>
      <c r="U7" s="3"/>
      <c r="V7" s="3"/>
      <c r="W7" s="3">
        <v>1</v>
      </c>
      <c r="X7" s="3"/>
      <c r="Y7" s="3"/>
      <c r="Z7" s="3"/>
      <c r="AA7" s="3"/>
      <c r="AB7" s="3"/>
      <c r="AC7" s="3"/>
      <c r="AD7" s="3"/>
      <c r="AE7" s="3"/>
      <c r="AF7" s="3">
        <v>1</v>
      </c>
      <c r="AG7" s="3"/>
      <c r="AH7" s="12">
        <f t="shared" si="0"/>
        <v>4</v>
      </c>
    </row>
    <row r="8" spans="1:34" x14ac:dyDescent="0.2">
      <c r="A8" s="6">
        <v>37742</v>
      </c>
      <c r="B8" s="14">
        <v>5</v>
      </c>
      <c r="C8" s="3"/>
      <c r="D8" s="3"/>
      <c r="E8" s="3"/>
      <c r="F8" s="3"/>
      <c r="G8" s="3"/>
      <c r="H8" s="3">
        <v>1</v>
      </c>
      <c r="I8" s="3">
        <v>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2">
        <f t="shared" si="0"/>
        <v>2</v>
      </c>
    </row>
    <row r="9" spans="1:34" x14ac:dyDescent="0.2">
      <c r="A9" s="6">
        <v>37773</v>
      </c>
      <c r="B9" s="14">
        <v>6</v>
      </c>
      <c r="C9" s="3"/>
      <c r="D9" s="3">
        <v>1</v>
      </c>
      <c r="E9" s="3"/>
      <c r="F9" s="3"/>
      <c r="G9" s="3"/>
      <c r="H9" s="3"/>
      <c r="I9" s="3"/>
      <c r="J9" s="3"/>
      <c r="K9" s="3"/>
      <c r="L9" s="3"/>
      <c r="M9" s="3"/>
      <c r="N9" s="3">
        <v>1</v>
      </c>
      <c r="O9" s="3">
        <v>1</v>
      </c>
      <c r="P9" s="3">
        <v>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>
        <v>1</v>
      </c>
      <c r="AC9" s="3"/>
      <c r="AD9" s="3"/>
      <c r="AE9" s="3"/>
      <c r="AF9" s="3"/>
      <c r="AG9" s="3"/>
      <c r="AH9" s="12">
        <f t="shared" si="0"/>
        <v>5</v>
      </c>
    </row>
    <row r="10" spans="1:34" x14ac:dyDescent="0.2">
      <c r="A10" s="6">
        <v>37803</v>
      </c>
      <c r="B10" s="14">
        <v>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v>1</v>
      </c>
      <c r="P10" s="3">
        <v>1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>
        <v>1</v>
      </c>
      <c r="AC10" s="3"/>
      <c r="AD10" s="3"/>
      <c r="AE10" s="3"/>
      <c r="AF10" s="3"/>
      <c r="AG10" s="3"/>
      <c r="AH10" s="12">
        <f t="shared" si="0"/>
        <v>3</v>
      </c>
    </row>
    <row r="11" spans="1:34" x14ac:dyDescent="0.2">
      <c r="A11" s="6">
        <v>37834</v>
      </c>
      <c r="B11" s="14">
        <v>8</v>
      </c>
      <c r="C11" s="3">
        <v>1</v>
      </c>
      <c r="D11" s="3"/>
      <c r="E11" s="3"/>
      <c r="F11" s="3"/>
      <c r="G11" s="3">
        <v>1</v>
      </c>
      <c r="H11" s="3"/>
      <c r="I11" s="3"/>
      <c r="J11" s="3"/>
      <c r="K11" s="3">
        <v>1</v>
      </c>
      <c r="L11" s="3"/>
      <c r="M11" s="3"/>
      <c r="N11" s="3"/>
      <c r="O11" s="3"/>
      <c r="P11" s="3"/>
      <c r="Q11" s="3"/>
      <c r="R11" s="3"/>
      <c r="S11" s="3"/>
      <c r="T11" s="3">
        <v>1</v>
      </c>
      <c r="U11" s="3"/>
      <c r="V11" s="3"/>
      <c r="W11" s="3"/>
      <c r="X11" s="3"/>
      <c r="Y11" s="3"/>
      <c r="Z11" s="3">
        <v>1</v>
      </c>
      <c r="AA11" s="3"/>
      <c r="AB11" s="3">
        <v>1</v>
      </c>
      <c r="AC11" s="3"/>
      <c r="AD11" s="3"/>
      <c r="AE11" s="3"/>
      <c r="AF11" s="3"/>
      <c r="AG11" s="3">
        <v>1</v>
      </c>
      <c r="AH11" s="12">
        <f t="shared" si="0"/>
        <v>7</v>
      </c>
    </row>
    <row r="12" spans="1:34" x14ac:dyDescent="0.2">
      <c r="A12" s="6">
        <v>37865</v>
      </c>
      <c r="B12" s="14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</v>
      </c>
      <c r="O12" s="3"/>
      <c r="P12" s="3"/>
      <c r="Q12" s="3"/>
      <c r="R12" s="3"/>
      <c r="S12" s="3"/>
      <c r="T12" s="3"/>
      <c r="U12" s="3"/>
      <c r="V12" s="3"/>
      <c r="W12" s="3"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2">
        <f t="shared" si="0"/>
        <v>2</v>
      </c>
    </row>
    <row r="13" spans="1:34" x14ac:dyDescent="0.2">
      <c r="A13" s="6">
        <v>37895</v>
      </c>
      <c r="B13" s="14">
        <v>10</v>
      </c>
      <c r="C13" s="3"/>
      <c r="D13" s="3"/>
      <c r="E13" s="3">
        <v>1</v>
      </c>
      <c r="F13" s="3"/>
      <c r="G13" s="3"/>
      <c r="H13" s="3"/>
      <c r="I13" s="3">
        <v>1</v>
      </c>
      <c r="J13" s="3"/>
      <c r="K13" s="3"/>
      <c r="L13" s="3"/>
      <c r="M13" s="3"/>
      <c r="N13" s="3"/>
      <c r="O13" s="3">
        <v>1</v>
      </c>
      <c r="P13" s="3"/>
      <c r="Q13" s="3"/>
      <c r="R13" s="3"/>
      <c r="S13" s="3"/>
      <c r="T13" s="3">
        <v>1</v>
      </c>
      <c r="U13" s="3"/>
      <c r="V13" s="3"/>
      <c r="W13" s="3"/>
      <c r="X13" s="3"/>
      <c r="Y13" s="3">
        <v>1</v>
      </c>
      <c r="Z13" s="3"/>
      <c r="AA13" s="3"/>
      <c r="AB13" s="3">
        <v>1</v>
      </c>
      <c r="AC13" s="3"/>
      <c r="AD13" s="3"/>
      <c r="AE13" s="3"/>
      <c r="AF13" s="3"/>
      <c r="AG13" s="3"/>
      <c r="AH13" s="12">
        <f t="shared" si="0"/>
        <v>6</v>
      </c>
    </row>
    <row r="14" spans="1:34" x14ac:dyDescent="0.2">
      <c r="A14" s="6">
        <v>37926</v>
      </c>
      <c r="B14" s="14">
        <v>11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1</v>
      </c>
      <c r="N14" s="3"/>
      <c r="O14" s="3"/>
      <c r="P14" s="3"/>
      <c r="Q14" s="3">
        <v>1</v>
      </c>
      <c r="R14" s="3"/>
      <c r="S14" s="3"/>
      <c r="T14" s="3"/>
      <c r="U14" s="3">
        <v>1</v>
      </c>
      <c r="V14" s="3"/>
      <c r="W14" s="3"/>
      <c r="X14" s="3"/>
      <c r="Y14" s="3"/>
      <c r="Z14" s="3">
        <v>1</v>
      </c>
      <c r="AA14" s="3"/>
      <c r="AB14" s="3"/>
      <c r="AC14" s="3"/>
      <c r="AD14" s="3"/>
      <c r="AE14" s="3">
        <v>1</v>
      </c>
      <c r="AF14" s="3"/>
      <c r="AG14" s="3"/>
      <c r="AH14" s="12">
        <f t="shared" si="0"/>
        <v>5</v>
      </c>
    </row>
    <row r="15" spans="1:34" x14ac:dyDescent="0.2">
      <c r="A15" s="6">
        <v>37956</v>
      </c>
      <c r="B15" s="14">
        <v>12</v>
      </c>
      <c r="C15" s="3"/>
      <c r="D15" s="3"/>
      <c r="E15" s="3"/>
      <c r="F15" s="3"/>
      <c r="G15" s="3">
        <v>1</v>
      </c>
      <c r="H15" s="3"/>
      <c r="I15" s="3">
        <v>1</v>
      </c>
      <c r="J15" s="3"/>
      <c r="K15" s="3"/>
      <c r="L15" s="3"/>
      <c r="M15" s="3">
        <v>1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12">
        <f t="shared" si="0"/>
        <v>3</v>
      </c>
    </row>
    <row r="16" spans="1:34" x14ac:dyDescent="0.2">
      <c r="A16" s="6">
        <v>37987</v>
      </c>
      <c r="B16" s="14">
        <v>13</v>
      </c>
      <c r="C16" s="3">
        <v>1</v>
      </c>
      <c r="D16" s="3">
        <v>1</v>
      </c>
      <c r="E16" s="3"/>
      <c r="F16" s="3"/>
      <c r="G16" s="3"/>
      <c r="H16" s="3"/>
      <c r="I16" s="3"/>
      <c r="J16" s="3"/>
      <c r="K16" s="3">
        <v>1</v>
      </c>
      <c r="L16" s="3">
        <v>1</v>
      </c>
      <c r="M16" s="3"/>
      <c r="N16" s="3"/>
      <c r="O16" s="3"/>
      <c r="P16" s="3"/>
      <c r="Q16" s="3"/>
      <c r="R16" s="3">
        <v>1</v>
      </c>
      <c r="S16" s="3">
        <v>1</v>
      </c>
      <c r="T16" s="3">
        <v>1</v>
      </c>
      <c r="U16" s="3"/>
      <c r="V16" s="3"/>
      <c r="W16" s="3"/>
      <c r="X16" s="3"/>
      <c r="Y16" s="3">
        <v>1</v>
      </c>
      <c r="Z16" s="3">
        <v>1</v>
      </c>
      <c r="AA16" s="3"/>
      <c r="AB16" s="3"/>
      <c r="AC16" s="3"/>
      <c r="AD16" s="3"/>
      <c r="AE16" s="3">
        <v>1</v>
      </c>
      <c r="AF16" s="3"/>
      <c r="AG16" s="3"/>
      <c r="AH16" s="12">
        <f t="shared" si="0"/>
        <v>10</v>
      </c>
    </row>
    <row r="17" spans="1:34" x14ac:dyDescent="0.2">
      <c r="A17" s="6">
        <v>38018</v>
      </c>
      <c r="B17" s="14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>
        <v>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12">
        <f t="shared" si="0"/>
        <v>1</v>
      </c>
    </row>
    <row r="18" spans="1:34" x14ac:dyDescent="0.2">
      <c r="A18" s="6">
        <v>38047</v>
      </c>
      <c r="B18" s="14">
        <v>15</v>
      </c>
      <c r="C18" s="3"/>
      <c r="D18" s="3"/>
      <c r="E18" s="3">
        <v>1</v>
      </c>
      <c r="F18" s="3"/>
      <c r="G18" s="3">
        <v>1</v>
      </c>
      <c r="H18" s="3"/>
      <c r="I18" s="3">
        <v>1</v>
      </c>
      <c r="J18" s="3"/>
      <c r="K18" s="3">
        <v>1</v>
      </c>
      <c r="L18" s="3"/>
      <c r="M18" s="3">
        <v>1</v>
      </c>
      <c r="N18" s="3"/>
      <c r="O18" s="3">
        <v>1</v>
      </c>
      <c r="P18" s="3"/>
      <c r="Q18" s="3">
        <v>1</v>
      </c>
      <c r="R18" s="3"/>
      <c r="S18" s="3">
        <v>1</v>
      </c>
      <c r="T18" s="3"/>
      <c r="U18" s="3">
        <v>1</v>
      </c>
      <c r="V18" s="3"/>
      <c r="W18" s="3">
        <v>1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12">
        <f t="shared" si="0"/>
        <v>10</v>
      </c>
    </row>
    <row r="19" spans="1:34" x14ac:dyDescent="0.2">
      <c r="A19" s="6">
        <v>38078</v>
      </c>
      <c r="B19" s="14">
        <v>16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>
        <v>1</v>
      </c>
      <c r="AA19" s="3">
        <v>1</v>
      </c>
      <c r="AB19" s="3">
        <v>1</v>
      </c>
      <c r="AC19" s="3"/>
      <c r="AD19" s="3"/>
      <c r="AE19" s="3"/>
      <c r="AF19" s="3"/>
      <c r="AG19" s="3"/>
      <c r="AH19" s="12">
        <f t="shared" si="0"/>
        <v>3</v>
      </c>
    </row>
    <row r="20" spans="1:34" x14ac:dyDescent="0.2">
      <c r="A20" s="6">
        <v>38108</v>
      </c>
      <c r="B20" s="14">
        <v>17</v>
      </c>
      <c r="C20" s="3"/>
      <c r="D20" s="3">
        <v>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>
        <v>1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>
        <v>1</v>
      </c>
      <c r="AE20" s="3"/>
      <c r="AF20" s="3"/>
      <c r="AG20" s="3"/>
      <c r="AH20" s="12">
        <f t="shared" si="0"/>
        <v>3</v>
      </c>
    </row>
    <row r="21" spans="1:34" x14ac:dyDescent="0.2">
      <c r="A21" s="6">
        <v>38139</v>
      </c>
      <c r="B21" s="14">
        <v>18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>
        <v>1</v>
      </c>
      <c r="AF21" s="3">
        <v>1</v>
      </c>
      <c r="AG21" s="3"/>
      <c r="AH21" s="12">
        <f t="shared" si="0"/>
        <v>2</v>
      </c>
    </row>
    <row r="22" spans="1:34" x14ac:dyDescent="0.2">
      <c r="A22" s="6">
        <v>38169</v>
      </c>
      <c r="B22" s="14">
        <v>19</v>
      </c>
      <c r="C22" s="3"/>
      <c r="D22" s="3"/>
      <c r="E22" s="3"/>
      <c r="F22" s="3"/>
      <c r="G22" s="3"/>
      <c r="H22" s="3"/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12">
        <f t="shared" si="0"/>
        <v>5</v>
      </c>
    </row>
    <row r="23" spans="1:34" x14ac:dyDescent="0.2">
      <c r="A23" s="6">
        <v>38200</v>
      </c>
      <c r="B23" s="14">
        <v>20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>
        <v>1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12">
        <f t="shared" si="0"/>
        <v>1</v>
      </c>
    </row>
    <row r="24" spans="1:34" x14ac:dyDescent="0.2">
      <c r="A24" s="6">
        <v>38231</v>
      </c>
      <c r="B24" s="14">
        <v>21</v>
      </c>
      <c r="C24" s="3">
        <v>1</v>
      </c>
      <c r="D24" s="3">
        <v>1</v>
      </c>
      <c r="E24" s="3">
        <v>1</v>
      </c>
      <c r="F24" s="3">
        <v>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12">
        <f t="shared" si="0"/>
        <v>4</v>
      </c>
    </row>
    <row r="25" spans="1:34" x14ac:dyDescent="0.2">
      <c r="A25" s="6">
        <v>38261</v>
      </c>
      <c r="B25" s="14">
        <v>22</v>
      </c>
      <c r="C25" s="3"/>
      <c r="D25" s="3"/>
      <c r="E25" s="3"/>
      <c r="F25" s="3"/>
      <c r="G25" s="3"/>
      <c r="H25" s="3"/>
      <c r="I25" s="3"/>
      <c r="J25" s="3">
        <v>1</v>
      </c>
      <c r="K25" s="3"/>
      <c r="L25" s="3"/>
      <c r="M25" s="3"/>
      <c r="N25" s="3">
        <v>1</v>
      </c>
      <c r="O25" s="3"/>
      <c r="P25" s="3"/>
      <c r="Q25" s="3"/>
      <c r="R25" s="3"/>
      <c r="S25" s="3">
        <v>1</v>
      </c>
      <c r="T25" s="3"/>
      <c r="U25" s="3"/>
      <c r="V25" s="3"/>
      <c r="W25" s="3"/>
      <c r="X25" s="3">
        <v>1</v>
      </c>
      <c r="Y25" s="3"/>
      <c r="Z25" s="3"/>
      <c r="AA25" s="3"/>
      <c r="AB25" s="3"/>
      <c r="AC25" s="3">
        <v>1</v>
      </c>
      <c r="AD25" s="3">
        <v>1</v>
      </c>
      <c r="AE25" s="3"/>
      <c r="AF25" s="3"/>
      <c r="AG25" s="3"/>
      <c r="AH25" s="12">
        <f t="shared" si="0"/>
        <v>6</v>
      </c>
    </row>
    <row r="26" spans="1:34" x14ac:dyDescent="0.2">
      <c r="A26" s="6">
        <v>38292</v>
      </c>
      <c r="B26" s="14">
        <v>23</v>
      </c>
      <c r="C26" s="3"/>
      <c r="D26" s="3">
        <v>1</v>
      </c>
      <c r="E26" s="3"/>
      <c r="F26" s="3">
        <v>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>
        <v>1</v>
      </c>
      <c r="U26" s="3"/>
      <c r="V26" s="3"/>
      <c r="W26" s="3">
        <v>1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12">
        <f t="shared" si="0"/>
        <v>4</v>
      </c>
    </row>
    <row r="27" spans="1:34" x14ac:dyDescent="0.2">
      <c r="A27" s="6">
        <v>38322</v>
      </c>
      <c r="B27" s="14">
        <v>24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>
        <v>1</v>
      </c>
      <c r="U27" s="3">
        <v>1</v>
      </c>
      <c r="V27" s="3">
        <v>1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2">
        <f t="shared" si="0"/>
        <v>3</v>
      </c>
    </row>
    <row r="28" spans="1:34" x14ac:dyDescent="0.2">
      <c r="A28" s="6">
        <v>38353</v>
      </c>
      <c r="B28" s="14">
        <v>25</v>
      </c>
      <c r="C28" s="3"/>
      <c r="D28" s="3"/>
      <c r="E28" s="3"/>
      <c r="F28" s="3"/>
      <c r="G28" s="3"/>
      <c r="H28" s="3">
        <v>1</v>
      </c>
      <c r="I28" s="3">
        <v>1</v>
      </c>
      <c r="J28" s="3"/>
      <c r="K28" s="3"/>
      <c r="L28" s="3"/>
      <c r="M28" s="3"/>
      <c r="N28" s="3"/>
      <c r="O28" s="3"/>
      <c r="P28" s="3">
        <v>1</v>
      </c>
      <c r="Q28" s="3"/>
      <c r="R28" s="3"/>
      <c r="S28" s="3"/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/>
      <c r="AC28" s="3"/>
      <c r="AD28" s="3"/>
      <c r="AE28" s="3"/>
      <c r="AF28" s="3"/>
      <c r="AG28" s="3"/>
      <c r="AH28" s="12">
        <f t="shared" si="0"/>
        <v>5</v>
      </c>
    </row>
    <row r="29" spans="1:34" x14ac:dyDescent="0.2">
      <c r="A29" s="6">
        <v>38384</v>
      </c>
      <c r="B29" s="14">
        <v>26</v>
      </c>
      <c r="C29" s="3"/>
      <c r="D29" s="3"/>
      <c r="E29" s="3"/>
      <c r="F29" s="3"/>
      <c r="G29" s="3"/>
      <c r="H29" s="3"/>
      <c r="I29" s="3"/>
      <c r="J29" s="3"/>
      <c r="K29" s="3"/>
      <c r="L29" s="3">
        <v>1</v>
      </c>
      <c r="M29" s="3"/>
      <c r="N29" s="3"/>
      <c r="O29" s="3"/>
      <c r="P29" s="3">
        <v>1</v>
      </c>
      <c r="Q29" s="3"/>
      <c r="R29" s="3"/>
      <c r="S29" s="3"/>
      <c r="T29" s="3">
        <v>1</v>
      </c>
      <c r="U29" s="3"/>
      <c r="V29" s="3"/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3"/>
      <c r="AH29" s="12">
        <f t="shared" si="0"/>
        <v>6</v>
      </c>
    </row>
    <row r="30" spans="1:34" x14ac:dyDescent="0.2">
      <c r="A30" s="6">
        <v>38412</v>
      </c>
      <c r="B30" s="14">
        <v>27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v>1</v>
      </c>
      <c r="O30" s="3"/>
      <c r="P30" s="3"/>
      <c r="Q30" s="3"/>
      <c r="R30" s="3">
        <v>1</v>
      </c>
      <c r="S30" s="3"/>
      <c r="T30" s="3"/>
      <c r="U30" s="3"/>
      <c r="V30" s="3"/>
      <c r="W30" s="3"/>
      <c r="X30" s="3"/>
      <c r="Y30" s="3"/>
      <c r="Z30" s="3">
        <v>1</v>
      </c>
      <c r="AA30" s="3"/>
      <c r="AB30" s="3"/>
      <c r="AC30" s="3"/>
      <c r="AD30" s="3"/>
      <c r="AE30" s="3"/>
      <c r="AF30" s="3"/>
      <c r="AG30" s="3"/>
      <c r="AH30" s="12">
        <f t="shared" si="0"/>
        <v>3</v>
      </c>
    </row>
    <row r="31" spans="1:34" x14ac:dyDescent="0.2">
      <c r="A31" s="6">
        <v>38443</v>
      </c>
      <c r="B31" s="14">
        <v>28</v>
      </c>
      <c r="C31" s="3"/>
      <c r="D31" s="3"/>
      <c r="E31" s="3"/>
      <c r="F31" s="3">
        <v>1</v>
      </c>
      <c r="G31" s="3"/>
      <c r="H31" s="3">
        <v>1</v>
      </c>
      <c r="I31" s="3"/>
      <c r="J31" s="3"/>
      <c r="K31" s="3">
        <v>1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>
        <v>1</v>
      </c>
      <c r="W31" s="3">
        <v>1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12">
        <f t="shared" si="0"/>
        <v>5</v>
      </c>
    </row>
    <row r="32" spans="1:34" x14ac:dyDescent="0.2">
      <c r="A32" s="6">
        <v>38473</v>
      </c>
      <c r="B32" s="14">
        <v>29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>
        <v>1</v>
      </c>
      <c r="AD32" s="3">
        <v>1</v>
      </c>
      <c r="AE32" s="3">
        <v>1</v>
      </c>
      <c r="AF32" s="3"/>
      <c r="AG32" s="3"/>
      <c r="AH32" s="12">
        <f t="shared" si="0"/>
        <v>3</v>
      </c>
    </row>
    <row r="33" spans="1:34" x14ac:dyDescent="0.2">
      <c r="A33" s="6">
        <v>38504</v>
      </c>
      <c r="B33" s="14">
        <v>30</v>
      </c>
      <c r="C33" s="3"/>
      <c r="D33" s="3">
        <v>1</v>
      </c>
      <c r="E33" s="3">
        <v>1</v>
      </c>
      <c r="F33" s="3"/>
      <c r="G33" s="3"/>
      <c r="H33" s="3"/>
      <c r="I33" s="3"/>
      <c r="J33" s="3"/>
      <c r="K33" s="3"/>
      <c r="L33" s="3"/>
      <c r="M33" s="3"/>
      <c r="N33" s="3">
        <v>1</v>
      </c>
      <c r="O33" s="3"/>
      <c r="P33" s="3">
        <v>1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12">
        <f t="shared" si="0"/>
        <v>4</v>
      </c>
    </row>
  </sheetData>
  <mergeCells count="5">
    <mergeCell ref="AH2:AH3"/>
    <mergeCell ref="A1:AH1"/>
    <mergeCell ref="C2:AG2"/>
    <mergeCell ref="A2:A3"/>
    <mergeCell ref="B2:B3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2" workbookViewId="0">
      <selection activeCell="C2" sqref="C2"/>
    </sheetView>
  </sheetViews>
  <sheetFormatPr defaultColWidth="9.140625" defaultRowHeight="15" x14ac:dyDescent="0.2"/>
  <cols>
    <col min="1" max="1" width="13.7109375" style="1" customWidth="1"/>
    <col min="2" max="2" width="13.85546875" style="1" customWidth="1"/>
    <col min="3" max="7" width="9.140625" style="1"/>
    <col min="8" max="9" width="13.7109375" style="1" customWidth="1"/>
    <col min="10" max="16384" width="9.140625" style="1"/>
  </cols>
  <sheetData>
    <row r="1" spans="1:10" ht="18" customHeight="1" x14ac:dyDescent="0.2">
      <c r="A1" s="1" t="s">
        <v>6</v>
      </c>
      <c r="B1" s="2"/>
      <c r="H1" s="1" t="s">
        <v>6</v>
      </c>
    </row>
    <row r="2" spans="1:10" ht="31.5" customHeight="1" thickBot="1" x14ac:dyDescent="0.25">
      <c r="A2" s="20" t="str">
        <f>'Data Historis'!A2:A3</f>
        <v>Bulan</v>
      </c>
      <c r="B2" s="28" t="str">
        <f>'Data Historis'!B2:B3</f>
        <v>Bulan ke-</v>
      </c>
      <c r="C2" s="29" t="s">
        <v>7</v>
      </c>
      <c r="H2" s="20" t="str">
        <f>'Data Historis'!A2:A3</f>
        <v>Bulan</v>
      </c>
      <c r="I2" s="28" t="str">
        <f>'Data Historis'!B2:B3</f>
        <v>Bulan ke-</v>
      </c>
      <c r="J2" s="29" t="s">
        <v>7</v>
      </c>
    </row>
    <row r="3" spans="1:10" ht="15.75" thickTop="1" x14ac:dyDescent="0.2">
      <c r="A3" s="8">
        <f>'Data Historis'!A4</f>
        <v>37622</v>
      </c>
      <c r="B3" s="9">
        <f>'Data Historis'!B4</f>
        <v>1</v>
      </c>
      <c r="C3" s="10">
        <f>'Data Historis'!AH4</f>
        <v>9</v>
      </c>
      <c r="D3" s="47">
        <f>$C$34</f>
        <v>4</v>
      </c>
      <c r="E3" s="47">
        <f>$C$34+$C$35</f>
        <v>6</v>
      </c>
      <c r="F3" s="47">
        <f>$C$34-$C$35</f>
        <v>2</v>
      </c>
      <c r="G3" s="47"/>
      <c r="H3" s="17">
        <f>'Data Historis'!A18</f>
        <v>38047</v>
      </c>
      <c r="I3" s="18">
        <f>'Data Historis'!B18</f>
        <v>15</v>
      </c>
      <c r="J3" s="19">
        <f>'Data Historis'!AH18</f>
        <v>10</v>
      </c>
    </row>
    <row r="4" spans="1:10" x14ac:dyDescent="0.2">
      <c r="A4" s="6">
        <f>'Data Historis'!A5</f>
        <v>37653</v>
      </c>
      <c r="B4" s="4">
        <f>'Data Historis'!B5</f>
        <v>2</v>
      </c>
      <c r="C4" s="7">
        <f>'Data Historis'!AH5</f>
        <v>7</v>
      </c>
      <c r="D4" s="47">
        <f t="shared" ref="D4:D32" si="0">$C$34</f>
        <v>4</v>
      </c>
      <c r="E4" s="47">
        <f t="shared" ref="E4:E32" si="1">$C$34+$C$35</f>
        <v>6</v>
      </c>
      <c r="F4" s="47">
        <f t="shared" ref="F4:F32" si="2">$C$34-$C$35</f>
        <v>2</v>
      </c>
      <c r="G4" s="47"/>
      <c r="H4" s="15">
        <f>'Data Historis'!A16</f>
        <v>37987</v>
      </c>
      <c r="I4" s="5">
        <f>'Data Historis'!B16</f>
        <v>13</v>
      </c>
      <c r="J4" s="16">
        <f>'Data Historis'!AH16</f>
        <v>10</v>
      </c>
    </row>
    <row r="5" spans="1:10" x14ac:dyDescent="0.2">
      <c r="A5" s="6">
        <f>'Data Historis'!A6</f>
        <v>37681</v>
      </c>
      <c r="B5" s="4">
        <f>'Data Historis'!B6</f>
        <v>3</v>
      </c>
      <c r="C5" s="7">
        <f>'Data Historis'!AH6</f>
        <v>3</v>
      </c>
      <c r="D5" s="47">
        <f t="shared" si="0"/>
        <v>4</v>
      </c>
      <c r="E5" s="47">
        <f t="shared" si="1"/>
        <v>6</v>
      </c>
      <c r="F5" s="47">
        <f t="shared" si="2"/>
        <v>2</v>
      </c>
      <c r="G5" s="47"/>
      <c r="H5" s="15">
        <f>'Data Historis'!A4</f>
        <v>37622</v>
      </c>
      <c r="I5" s="5">
        <f>'Data Historis'!B4</f>
        <v>1</v>
      </c>
      <c r="J5" s="16">
        <f>'Data Historis'!AH4</f>
        <v>9</v>
      </c>
    </row>
    <row r="6" spans="1:10" x14ac:dyDescent="0.2">
      <c r="A6" s="6">
        <f>'Data Historis'!A7</f>
        <v>37712</v>
      </c>
      <c r="B6" s="4">
        <f>'Data Historis'!B7</f>
        <v>4</v>
      </c>
      <c r="C6" s="7">
        <f>'Data Historis'!AH7</f>
        <v>4</v>
      </c>
      <c r="D6" s="47">
        <f t="shared" si="0"/>
        <v>4</v>
      </c>
      <c r="E6" s="47">
        <f t="shared" si="1"/>
        <v>6</v>
      </c>
      <c r="F6" s="47">
        <f t="shared" si="2"/>
        <v>2</v>
      </c>
      <c r="G6" s="47"/>
      <c r="H6" s="15">
        <f>'Data Historis'!A11</f>
        <v>37834</v>
      </c>
      <c r="I6" s="5">
        <f>'Data Historis'!B11</f>
        <v>8</v>
      </c>
      <c r="J6" s="16">
        <f>'Data Historis'!AH11</f>
        <v>7</v>
      </c>
    </row>
    <row r="7" spans="1:10" x14ac:dyDescent="0.2">
      <c r="A7" s="6">
        <f>'Data Historis'!A8</f>
        <v>37742</v>
      </c>
      <c r="B7" s="4">
        <f>'Data Historis'!B8</f>
        <v>5</v>
      </c>
      <c r="C7" s="7">
        <f>'Data Historis'!AH8</f>
        <v>2</v>
      </c>
      <c r="D7" s="47">
        <f t="shared" si="0"/>
        <v>4</v>
      </c>
      <c r="E7" s="47">
        <f t="shared" si="1"/>
        <v>6</v>
      </c>
      <c r="F7" s="47">
        <f t="shared" si="2"/>
        <v>2</v>
      </c>
      <c r="G7" s="47"/>
      <c r="H7" s="15">
        <f>'Data Historis'!A5</f>
        <v>37653</v>
      </c>
      <c r="I7" s="5">
        <f>'Data Historis'!B5</f>
        <v>2</v>
      </c>
      <c r="J7" s="16">
        <f>'Data Historis'!AH5</f>
        <v>7</v>
      </c>
    </row>
    <row r="8" spans="1:10" x14ac:dyDescent="0.2">
      <c r="A8" s="6">
        <f>'Data Historis'!A9</f>
        <v>37773</v>
      </c>
      <c r="B8" s="4">
        <f>'Data Historis'!B9</f>
        <v>6</v>
      </c>
      <c r="C8" s="7">
        <f>'Data Historis'!AH9</f>
        <v>5</v>
      </c>
      <c r="D8" s="47">
        <f t="shared" si="0"/>
        <v>4</v>
      </c>
      <c r="E8" s="47">
        <f t="shared" si="1"/>
        <v>6</v>
      </c>
      <c r="F8" s="47">
        <f t="shared" si="2"/>
        <v>2</v>
      </c>
      <c r="G8" s="47"/>
      <c r="H8" s="15">
        <f>'Data Historis'!A29</f>
        <v>38384</v>
      </c>
      <c r="I8" s="5">
        <f>'Data Historis'!B29</f>
        <v>26</v>
      </c>
      <c r="J8" s="16">
        <f>'Data Historis'!AH29</f>
        <v>6</v>
      </c>
    </row>
    <row r="9" spans="1:10" x14ac:dyDescent="0.2">
      <c r="A9" s="6">
        <f>'Data Historis'!A10</f>
        <v>37803</v>
      </c>
      <c r="B9" s="4">
        <f>'Data Historis'!B10</f>
        <v>7</v>
      </c>
      <c r="C9" s="7">
        <f>'Data Historis'!AH10</f>
        <v>3</v>
      </c>
      <c r="D9" s="47">
        <f t="shared" si="0"/>
        <v>4</v>
      </c>
      <c r="E9" s="47">
        <f t="shared" si="1"/>
        <v>6</v>
      </c>
      <c r="F9" s="47">
        <f t="shared" si="2"/>
        <v>2</v>
      </c>
      <c r="G9" s="47"/>
      <c r="H9" s="15">
        <f>'Data Historis'!A25</f>
        <v>38261</v>
      </c>
      <c r="I9" s="5">
        <f>'Data Historis'!B25</f>
        <v>22</v>
      </c>
      <c r="J9" s="16">
        <f>'Data Historis'!AH25</f>
        <v>6</v>
      </c>
    </row>
    <row r="10" spans="1:10" x14ac:dyDescent="0.2">
      <c r="A10" s="6">
        <f>'Data Historis'!A11</f>
        <v>37834</v>
      </c>
      <c r="B10" s="4">
        <f>'Data Historis'!B11</f>
        <v>8</v>
      </c>
      <c r="C10" s="7">
        <f>'Data Historis'!AH11</f>
        <v>7</v>
      </c>
      <c r="D10" s="47">
        <f t="shared" si="0"/>
        <v>4</v>
      </c>
      <c r="E10" s="47">
        <f t="shared" si="1"/>
        <v>6</v>
      </c>
      <c r="F10" s="47">
        <f t="shared" si="2"/>
        <v>2</v>
      </c>
      <c r="G10" s="47"/>
      <c r="H10" s="15">
        <f>'Data Historis'!A13</f>
        <v>37895</v>
      </c>
      <c r="I10" s="5">
        <f>'Data Historis'!B13</f>
        <v>10</v>
      </c>
      <c r="J10" s="16">
        <f>'Data Historis'!AH13</f>
        <v>6</v>
      </c>
    </row>
    <row r="11" spans="1:10" x14ac:dyDescent="0.2">
      <c r="A11" s="6">
        <f>'Data Historis'!A12</f>
        <v>37865</v>
      </c>
      <c r="B11" s="4">
        <f>'Data Historis'!B12</f>
        <v>9</v>
      </c>
      <c r="C11" s="7">
        <f>'Data Historis'!AH12</f>
        <v>2</v>
      </c>
      <c r="D11" s="47">
        <f t="shared" si="0"/>
        <v>4</v>
      </c>
      <c r="E11" s="47">
        <f t="shared" si="1"/>
        <v>6</v>
      </c>
      <c r="F11" s="47">
        <f t="shared" si="2"/>
        <v>2</v>
      </c>
      <c r="G11" s="47"/>
      <c r="H11" s="15">
        <f>'Data Historis'!A31</f>
        <v>38443</v>
      </c>
      <c r="I11" s="5">
        <f>'Data Historis'!B31</f>
        <v>28</v>
      </c>
      <c r="J11" s="16">
        <f>'Data Historis'!AH31</f>
        <v>5</v>
      </c>
    </row>
    <row r="12" spans="1:10" x14ac:dyDescent="0.2">
      <c r="A12" s="6">
        <f>'Data Historis'!A13</f>
        <v>37895</v>
      </c>
      <c r="B12" s="4">
        <f>'Data Historis'!B13</f>
        <v>10</v>
      </c>
      <c r="C12" s="7">
        <f>'Data Historis'!AH13</f>
        <v>6</v>
      </c>
      <c r="D12" s="47">
        <f t="shared" si="0"/>
        <v>4</v>
      </c>
      <c r="E12" s="47">
        <f t="shared" si="1"/>
        <v>6</v>
      </c>
      <c r="F12" s="47">
        <f t="shared" si="2"/>
        <v>2</v>
      </c>
      <c r="G12" s="47"/>
      <c r="H12" s="15">
        <f>'Data Historis'!A28</f>
        <v>38353</v>
      </c>
      <c r="I12" s="5">
        <f>'Data Historis'!B28</f>
        <v>25</v>
      </c>
      <c r="J12" s="16">
        <f>'Data Historis'!AH28</f>
        <v>5</v>
      </c>
    </row>
    <row r="13" spans="1:10" x14ac:dyDescent="0.2">
      <c r="A13" s="6">
        <f>'Data Historis'!A14</f>
        <v>37926</v>
      </c>
      <c r="B13" s="4">
        <f>'Data Historis'!B14</f>
        <v>11</v>
      </c>
      <c r="C13" s="7">
        <f>'Data Historis'!AH14</f>
        <v>5</v>
      </c>
      <c r="D13" s="47">
        <f t="shared" si="0"/>
        <v>4</v>
      </c>
      <c r="E13" s="47">
        <f t="shared" si="1"/>
        <v>6</v>
      </c>
      <c r="F13" s="47">
        <f t="shared" si="2"/>
        <v>2</v>
      </c>
      <c r="G13" s="47"/>
      <c r="H13" s="15">
        <f>'Data Historis'!A22</f>
        <v>38169</v>
      </c>
      <c r="I13" s="5">
        <f>'Data Historis'!B22</f>
        <v>19</v>
      </c>
      <c r="J13" s="16">
        <f>'Data Historis'!AH22</f>
        <v>5</v>
      </c>
    </row>
    <row r="14" spans="1:10" x14ac:dyDescent="0.2">
      <c r="A14" s="6">
        <f>'Data Historis'!A15</f>
        <v>37956</v>
      </c>
      <c r="B14" s="4">
        <f>'Data Historis'!B15</f>
        <v>12</v>
      </c>
      <c r="C14" s="7">
        <f>'Data Historis'!AH15</f>
        <v>3</v>
      </c>
      <c r="D14" s="47">
        <f t="shared" si="0"/>
        <v>4</v>
      </c>
      <c r="E14" s="47">
        <f t="shared" si="1"/>
        <v>6</v>
      </c>
      <c r="F14" s="47">
        <f t="shared" si="2"/>
        <v>2</v>
      </c>
      <c r="G14" s="47"/>
      <c r="H14" s="15">
        <f>'Data Historis'!A14</f>
        <v>37926</v>
      </c>
      <c r="I14" s="5">
        <f>'Data Historis'!B14</f>
        <v>11</v>
      </c>
      <c r="J14" s="16">
        <f>'Data Historis'!AH14</f>
        <v>5</v>
      </c>
    </row>
    <row r="15" spans="1:10" x14ac:dyDescent="0.2">
      <c r="A15" s="6">
        <f>'Data Historis'!A16</f>
        <v>37987</v>
      </c>
      <c r="B15" s="4">
        <f>'Data Historis'!B16</f>
        <v>13</v>
      </c>
      <c r="C15" s="7">
        <f>'Data Historis'!AH16</f>
        <v>10</v>
      </c>
      <c r="D15" s="47">
        <f t="shared" si="0"/>
        <v>4</v>
      </c>
      <c r="E15" s="47">
        <f t="shared" si="1"/>
        <v>6</v>
      </c>
      <c r="F15" s="47">
        <f t="shared" si="2"/>
        <v>2</v>
      </c>
      <c r="G15" s="47"/>
      <c r="H15" s="15">
        <f>'Data Historis'!A9</f>
        <v>37773</v>
      </c>
      <c r="I15" s="5">
        <f>'Data Historis'!B9</f>
        <v>6</v>
      </c>
      <c r="J15" s="16">
        <f>'Data Historis'!AH9</f>
        <v>5</v>
      </c>
    </row>
    <row r="16" spans="1:10" x14ac:dyDescent="0.2">
      <c r="A16" s="6">
        <f>'Data Historis'!A17</f>
        <v>38018</v>
      </c>
      <c r="B16" s="4">
        <f>'Data Historis'!B17</f>
        <v>14</v>
      </c>
      <c r="C16" s="7">
        <f>'Data Historis'!AH17</f>
        <v>1</v>
      </c>
      <c r="D16" s="47">
        <f t="shared" si="0"/>
        <v>4</v>
      </c>
      <c r="E16" s="47">
        <f t="shared" si="1"/>
        <v>6</v>
      </c>
      <c r="F16" s="47">
        <f t="shared" si="2"/>
        <v>2</v>
      </c>
      <c r="G16" s="47"/>
      <c r="H16" s="15">
        <f>'Data Historis'!A33</f>
        <v>38504</v>
      </c>
      <c r="I16" s="5">
        <f>'Data Historis'!B33</f>
        <v>30</v>
      </c>
      <c r="J16" s="16">
        <f>'Data Historis'!AH33</f>
        <v>4</v>
      </c>
    </row>
    <row r="17" spans="1:10" x14ac:dyDescent="0.2">
      <c r="A17" s="6">
        <f>'Data Historis'!A18</f>
        <v>38047</v>
      </c>
      <c r="B17" s="4">
        <f>'Data Historis'!B18</f>
        <v>15</v>
      </c>
      <c r="C17" s="7">
        <f>'Data Historis'!AH18</f>
        <v>10</v>
      </c>
      <c r="D17" s="47">
        <f t="shared" si="0"/>
        <v>4</v>
      </c>
      <c r="E17" s="47">
        <f t="shared" si="1"/>
        <v>6</v>
      </c>
      <c r="F17" s="47">
        <f t="shared" si="2"/>
        <v>2</v>
      </c>
      <c r="G17" s="47"/>
      <c r="H17" s="15">
        <f>'Data Historis'!A26</f>
        <v>38292</v>
      </c>
      <c r="I17" s="5">
        <f>'Data Historis'!B26</f>
        <v>23</v>
      </c>
      <c r="J17" s="16">
        <f>'Data Historis'!AH26</f>
        <v>4</v>
      </c>
    </row>
    <row r="18" spans="1:10" x14ac:dyDescent="0.2">
      <c r="A18" s="6">
        <f>'Data Historis'!A19</f>
        <v>38078</v>
      </c>
      <c r="B18" s="4">
        <f>'Data Historis'!B19</f>
        <v>16</v>
      </c>
      <c r="C18" s="7">
        <f>'Data Historis'!AH19</f>
        <v>3</v>
      </c>
      <c r="D18" s="47">
        <f t="shared" si="0"/>
        <v>4</v>
      </c>
      <c r="E18" s="47">
        <f t="shared" si="1"/>
        <v>6</v>
      </c>
      <c r="F18" s="47">
        <f t="shared" si="2"/>
        <v>2</v>
      </c>
      <c r="G18" s="47"/>
      <c r="H18" s="15">
        <f>'Data Historis'!A24</f>
        <v>38231</v>
      </c>
      <c r="I18" s="5">
        <f>'Data Historis'!B24</f>
        <v>21</v>
      </c>
      <c r="J18" s="16">
        <f>'Data Historis'!AH24</f>
        <v>4</v>
      </c>
    </row>
    <row r="19" spans="1:10" x14ac:dyDescent="0.2">
      <c r="A19" s="6">
        <f>'Data Historis'!A20</f>
        <v>38108</v>
      </c>
      <c r="B19" s="4">
        <f>'Data Historis'!B20</f>
        <v>17</v>
      </c>
      <c r="C19" s="7">
        <f>'Data Historis'!AH20</f>
        <v>3</v>
      </c>
      <c r="D19" s="47">
        <f t="shared" si="0"/>
        <v>4</v>
      </c>
      <c r="E19" s="47">
        <f t="shared" si="1"/>
        <v>6</v>
      </c>
      <c r="F19" s="47">
        <f t="shared" si="2"/>
        <v>2</v>
      </c>
      <c r="G19" s="47"/>
      <c r="H19" s="15">
        <f>'Data Historis'!A7</f>
        <v>37712</v>
      </c>
      <c r="I19" s="5">
        <f>'Data Historis'!B7</f>
        <v>4</v>
      </c>
      <c r="J19" s="16">
        <f>'Data Historis'!AH7</f>
        <v>4</v>
      </c>
    </row>
    <row r="20" spans="1:10" x14ac:dyDescent="0.2">
      <c r="A20" s="6">
        <f>'Data Historis'!A21</f>
        <v>38139</v>
      </c>
      <c r="B20" s="4">
        <f>'Data Historis'!B21</f>
        <v>18</v>
      </c>
      <c r="C20" s="7">
        <f>'Data Historis'!AH21</f>
        <v>2</v>
      </c>
      <c r="D20" s="47">
        <f t="shared" si="0"/>
        <v>4</v>
      </c>
      <c r="E20" s="47">
        <f t="shared" si="1"/>
        <v>6</v>
      </c>
      <c r="F20" s="47">
        <f t="shared" si="2"/>
        <v>2</v>
      </c>
      <c r="G20" s="47"/>
      <c r="H20" s="15">
        <f>'Data Historis'!A32</f>
        <v>38473</v>
      </c>
      <c r="I20" s="5">
        <f>'Data Historis'!B32</f>
        <v>29</v>
      </c>
      <c r="J20" s="16">
        <f>'Data Historis'!AH32</f>
        <v>3</v>
      </c>
    </row>
    <row r="21" spans="1:10" x14ac:dyDescent="0.2">
      <c r="A21" s="6">
        <f>'Data Historis'!A22</f>
        <v>38169</v>
      </c>
      <c r="B21" s="4">
        <f>'Data Historis'!B22</f>
        <v>19</v>
      </c>
      <c r="C21" s="7">
        <f>'Data Historis'!AH22</f>
        <v>5</v>
      </c>
      <c r="D21" s="47">
        <f t="shared" si="0"/>
        <v>4</v>
      </c>
      <c r="E21" s="47">
        <f t="shared" si="1"/>
        <v>6</v>
      </c>
      <c r="F21" s="47">
        <f t="shared" si="2"/>
        <v>2</v>
      </c>
      <c r="G21" s="47"/>
      <c r="H21" s="15">
        <f>'Data Historis'!A27</f>
        <v>38322</v>
      </c>
      <c r="I21" s="5">
        <f>'Data Historis'!B27</f>
        <v>24</v>
      </c>
      <c r="J21" s="16">
        <f>'Data Historis'!AH27</f>
        <v>3</v>
      </c>
    </row>
    <row r="22" spans="1:10" x14ac:dyDescent="0.2">
      <c r="A22" s="6">
        <f>'Data Historis'!A23</f>
        <v>38200</v>
      </c>
      <c r="B22" s="4">
        <f>'Data Historis'!B23</f>
        <v>20</v>
      </c>
      <c r="C22" s="7">
        <f>'Data Historis'!AH23</f>
        <v>1</v>
      </c>
      <c r="D22" s="47">
        <f t="shared" si="0"/>
        <v>4</v>
      </c>
      <c r="E22" s="47">
        <f t="shared" si="1"/>
        <v>6</v>
      </c>
      <c r="F22" s="47">
        <f t="shared" si="2"/>
        <v>2</v>
      </c>
      <c r="G22" s="47"/>
      <c r="H22" s="15">
        <f>'Data Historis'!A20</f>
        <v>38108</v>
      </c>
      <c r="I22" s="5">
        <f>'Data Historis'!B20</f>
        <v>17</v>
      </c>
      <c r="J22" s="16">
        <f>'Data Historis'!AH20</f>
        <v>3</v>
      </c>
    </row>
    <row r="23" spans="1:10" x14ac:dyDescent="0.2">
      <c r="A23" s="6">
        <f>'Data Historis'!A24</f>
        <v>38231</v>
      </c>
      <c r="B23" s="4">
        <f>'Data Historis'!B24</f>
        <v>21</v>
      </c>
      <c r="C23" s="7">
        <f>'Data Historis'!AH24</f>
        <v>4</v>
      </c>
      <c r="D23" s="47">
        <f t="shared" si="0"/>
        <v>4</v>
      </c>
      <c r="E23" s="47">
        <f t="shared" si="1"/>
        <v>6</v>
      </c>
      <c r="F23" s="47">
        <f t="shared" si="2"/>
        <v>2</v>
      </c>
      <c r="G23" s="47"/>
      <c r="H23" s="15">
        <f>'Data Historis'!A19</f>
        <v>38078</v>
      </c>
      <c r="I23" s="5">
        <f>'Data Historis'!B19</f>
        <v>16</v>
      </c>
      <c r="J23" s="16">
        <f>'Data Historis'!AH19</f>
        <v>3</v>
      </c>
    </row>
    <row r="24" spans="1:10" x14ac:dyDescent="0.2">
      <c r="A24" s="6">
        <f>'Data Historis'!A25</f>
        <v>38261</v>
      </c>
      <c r="B24" s="4">
        <f>'Data Historis'!B25</f>
        <v>22</v>
      </c>
      <c r="C24" s="7">
        <f>'Data Historis'!AH25</f>
        <v>6</v>
      </c>
      <c r="D24" s="47">
        <f t="shared" si="0"/>
        <v>4</v>
      </c>
      <c r="E24" s="47">
        <f t="shared" si="1"/>
        <v>6</v>
      </c>
      <c r="F24" s="47">
        <f t="shared" si="2"/>
        <v>2</v>
      </c>
      <c r="G24" s="47"/>
      <c r="H24" s="15">
        <f>'Data Historis'!A15</f>
        <v>37956</v>
      </c>
      <c r="I24" s="5">
        <f>'Data Historis'!B15</f>
        <v>12</v>
      </c>
      <c r="J24" s="16">
        <f>'Data Historis'!AH15</f>
        <v>3</v>
      </c>
    </row>
    <row r="25" spans="1:10" x14ac:dyDescent="0.2">
      <c r="A25" s="6">
        <f>'Data Historis'!A26</f>
        <v>38292</v>
      </c>
      <c r="B25" s="4">
        <f>'Data Historis'!B26</f>
        <v>23</v>
      </c>
      <c r="C25" s="7">
        <f>'Data Historis'!AH26</f>
        <v>4</v>
      </c>
      <c r="D25" s="47">
        <f t="shared" si="0"/>
        <v>4</v>
      </c>
      <c r="E25" s="47">
        <f t="shared" si="1"/>
        <v>6</v>
      </c>
      <c r="F25" s="47">
        <f t="shared" si="2"/>
        <v>2</v>
      </c>
      <c r="G25" s="47"/>
      <c r="H25" s="15">
        <f>'Data Historis'!A10</f>
        <v>37803</v>
      </c>
      <c r="I25" s="5">
        <f>'Data Historis'!B10</f>
        <v>7</v>
      </c>
      <c r="J25" s="16">
        <f>'Data Historis'!AH10</f>
        <v>3</v>
      </c>
    </row>
    <row r="26" spans="1:10" x14ac:dyDescent="0.2">
      <c r="A26" s="6">
        <f>'Data Historis'!A27</f>
        <v>38322</v>
      </c>
      <c r="B26" s="4">
        <f>'Data Historis'!B27</f>
        <v>24</v>
      </c>
      <c r="C26" s="7">
        <f>'Data Historis'!AH27</f>
        <v>3</v>
      </c>
      <c r="D26" s="47">
        <f t="shared" si="0"/>
        <v>4</v>
      </c>
      <c r="E26" s="47">
        <f t="shared" si="1"/>
        <v>6</v>
      </c>
      <c r="F26" s="47">
        <f t="shared" si="2"/>
        <v>2</v>
      </c>
      <c r="G26" s="47"/>
      <c r="H26" s="15">
        <f>'Data Historis'!A6</f>
        <v>37681</v>
      </c>
      <c r="I26" s="5">
        <f>'Data Historis'!B6</f>
        <v>3</v>
      </c>
      <c r="J26" s="16">
        <f>'Data Historis'!AH6</f>
        <v>3</v>
      </c>
    </row>
    <row r="27" spans="1:10" x14ac:dyDescent="0.2">
      <c r="A27" s="6">
        <f>'Data Historis'!A28</f>
        <v>38353</v>
      </c>
      <c r="B27" s="4">
        <f>'Data Historis'!B28</f>
        <v>25</v>
      </c>
      <c r="C27" s="7">
        <f>'Data Historis'!AH28</f>
        <v>5</v>
      </c>
      <c r="D27" s="47">
        <f t="shared" si="0"/>
        <v>4</v>
      </c>
      <c r="E27" s="47">
        <f t="shared" si="1"/>
        <v>6</v>
      </c>
      <c r="F27" s="47">
        <f t="shared" si="2"/>
        <v>2</v>
      </c>
      <c r="G27" s="47"/>
      <c r="H27" s="15">
        <f>'Data Historis'!A21</f>
        <v>38139</v>
      </c>
      <c r="I27" s="5">
        <f>'Data Historis'!B21</f>
        <v>18</v>
      </c>
      <c r="J27" s="16">
        <f>'Data Historis'!AH21</f>
        <v>2</v>
      </c>
    </row>
    <row r="28" spans="1:10" x14ac:dyDescent="0.2">
      <c r="A28" s="6">
        <f>'Data Historis'!A29</f>
        <v>38384</v>
      </c>
      <c r="B28" s="4">
        <f>'Data Historis'!B29</f>
        <v>26</v>
      </c>
      <c r="C28" s="7">
        <f>'Data Historis'!AH29</f>
        <v>6</v>
      </c>
      <c r="D28" s="47">
        <f t="shared" si="0"/>
        <v>4</v>
      </c>
      <c r="E28" s="47">
        <f t="shared" si="1"/>
        <v>6</v>
      </c>
      <c r="F28" s="47">
        <f t="shared" si="2"/>
        <v>2</v>
      </c>
      <c r="G28" s="47"/>
      <c r="H28" s="15">
        <f>'Data Historis'!A12</f>
        <v>37865</v>
      </c>
      <c r="I28" s="5">
        <f>'Data Historis'!B12</f>
        <v>9</v>
      </c>
      <c r="J28" s="16">
        <f>'Data Historis'!AH12</f>
        <v>2</v>
      </c>
    </row>
    <row r="29" spans="1:10" x14ac:dyDescent="0.2">
      <c r="A29" s="6">
        <f>'Data Historis'!A30</f>
        <v>38412</v>
      </c>
      <c r="B29" s="4">
        <f>'Data Historis'!B30</f>
        <v>27</v>
      </c>
      <c r="C29" s="7">
        <f>'Data Historis'!AH30</f>
        <v>3</v>
      </c>
      <c r="D29" s="47">
        <f t="shared" si="0"/>
        <v>4</v>
      </c>
      <c r="E29" s="47">
        <f t="shared" si="1"/>
        <v>6</v>
      </c>
      <c r="F29" s="47">
        <f t="shared" si="2"/>
        <v>2</v>
      </c>
      <c r="G29" s="47"/>
      <c r="H29" s="15">
        <f>'Data Historis'!A8</f>
        <v>37742</v>
      </c>
      <c r="I29" s="5">
        <f>'Data Historis'!B8</f>
        <v>5</v>
      </c>
      <c r="J29" s="16">
        <f>'Data Historis'!AH8</f>
        <v>2</v>
      </c>
    </row>
    <row r="30" spans="1:10" x14ac:dyDescent="0.2">
      <c r="A30" s="6">
        <f>'Data Historis'!A31</f>
        <v>38443</v>
      </c>
      <c r="B30" s="4">
        <f>'Data Historis'!B31</f>
        <v>28</v>
      </c>
      <c r="C30" s="7">
        <f>'Data Historis'!AH31</f>
        <v>5</v>
      </c>
      <c r="D30" s="47">
        <f t="shared" si="0"/>
        <v>4</v>
      </c>
      <c r="E30" s="47">
        <f t="shared" si="1"/>
        <v>6</v>
      </c>
      <c r="F30" s="47">
        <f t="shared" si="2"/>
        <v>2</v>
      </c>
      <c r="G30" s="47"/>
      <c r="H30" s="15">
        <f>'Data Historis'!A23</f>
        <v>38200</v>
      </c>
      <c r="I30" s="5">
        <f>'Data Historis'!B23</f>
        <v>20</v>
      </c>
      <c r="J30" s="16">
        <f>'Data Historis'!AH23</f>
        <v>1</v>
      </c>
    </row>
    <row r="31" spans="1:10" x14ac:dyDescent="0.2">
      <c r="A31" s="6">
        <f>'Data Historis'!A32</f>
        <v>38473</v>
      </c>
      <c r="B31" s="4">
        <f>'Data Historis'!B32</f>
        <v>29</v>
      </c>
      <c r="C31" s="7">
        <f>'Data Historis'!AH32</f>
        <v>3</v>
      </c>
      <c r="D31" s="47">
        <f t="shared" si="0"/>
        <v>4</v>
      </c>
      <c r="E31" s="47">
        <f t="shared" si="1"/>
        <v>6</v>
      </c>
      <c r="F31" s="47">
        <f t="shared" si="2"/>
        <v>2</v>
      </c>
      <c r="G31" s="47"/>
      <c r="H31" s="15">
        <f>'Data Historis'!A17</f>
        <v>38018</v>
      </c>
      <c r="I31" s="5">
        <f>'Data Historis'!B17</f>
        <v>14</v>
      </c>
      <c r="J31" s="16">
        <f>'Data Historis'!AH17</f>
        <v>1</v>
      </c>
    </row>
    <row r="32" spans="1:10" x14ac:dyDescent="0.2">
      <c r="A32" s="6">
        <f>'Data Historis'!A33</f>
        <v>38504</v>
      </c>
      <c r="B32" s="4">
        <f>'Data Historis'!B33</f>
        <v>30</v>
      </c>
      <c r="C32" s="7">
        <f>'Data Historis'!AH33</f>
        <v>4</v>
      </c>
      <c r="D32" s="47">
        <f t="shared" si="0"/>
        <v>4</v>
      </c>
      <c r="E32" s="47">
        <f t="shared" si="1"/>
        <v>6</v>
      </c>
      <c r="F32" s="47">
        <f t="shared" si="2"/>
        <v>2</v>
      </c>
      <c r="G32" s="47"/>
      <c r="H32" s="15">
        <f>'Data Historis'!A30</f>
        <v>38412</v>
      </c>
      <c r="I32" s="5">
        <f>'Data Historis'!B30</f>
        <v>27</v>
      </c>
      <c r="J32" s="16">
        <f>'Data Historis'!AH30</f>
        <v>3</v>
      </c>
    </row>
    <row r="34" spans="1:8" x14ac:dyDescent="0.2">
      <c r="B34" s="43" t="s">
        <v>11</v>
      </c>
      <c r="C34" s="44">
        <f>ROUND(AVERAGE(C3:C32),0)</f>
        <v>4</v>
      </c>
    </row>
    <row r="35" spans="1:8" x14ac:dyDescent="0.2">
      <c r="B35" s="43" t="s">
        <v>12</v>
      </c>
      <c r="C35" s="45">
        <f>ROUND(STDEV(C3:C32),0)</f>
        <v>2</v>
      </c>
    </row>
    <row r="37" spans="1:8" x14ac:dyDescent="0.2">
      <c r="A37" s="46">
        <f>A3</f>
        <v>37622</v>
      </c>
      <c r="B37" s="1">
        <v>0</v>
      </c>
      <c r="C37" s="1">
        <f>C34</f>
        <v>4</v>
      </c>
      <c r="D37" s="1">
        <f>C34+C35</f>
        <v>6</v>
      </c>
      <c r="H37" s="1">
        <f>C34-C35</f>
        <v>2</v>
      </c>
    </row>
    <row r="38" spans="1:8" x14ac:dyDescent="0.2">
      <c r="A38" s="46">
        <f>A32</f>
        <v>38504</v>
      </c>
      <c r="B38" s="1">
        <v>30</v>
      </c>
      <c r="C38" s="1">
        <f>C37</f>
        <v>4</v>
      </c>
      <c r="D38" s="1">
        <f>D37</f>
        <v>6</v>
      </c>
      <c r="H38" s="1">
        <f>H37</f>
        <v>2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tabSelected="1" workbookViewId="0">
      <selection activeCell="H11" sqref="H11"/>
    </sheetView>
  </sheetViews>
  <sheetFormatPr defaultColWidth="9.140625" defaultRowHeight="15" x14ac:dyDescent="0.2"/>
  <cols>
    <col min="1" max="1" width="9.140625" style="1"/>
    <col min="2" max="3" width="13.7109375" style="1" customWidth="1"/>
    <col min="4" max="4" width="10.5703125" style="1" customWidth="1"/>
    <col min="5" max="16384" width="9.140625" style="1"/>
  </cols>
  <sheetData>
    <row r="1" spans="1:4" ht="36" customHeight="1" x14ac:dyDescent="0.2">
      <c r="B1" s="55" t="s">
        <v>6</v>
      </c>
      <c r="C1" s="55"/>
      <c r="D1" s="56"/>
    </row>
    <row r="2" spans="1:4" ht="36" customHeight="1" thickBot="1" x14ac:dyDescent="0.25">
      <c r="B2" s="31" t="s">
        <v>8</v>
      </c>
      <c r="C2" s="29" t="s">
        <v>9</v>
      </c>
      <c r="D2" s="32"/>
    </row>
    <row r="3" spans="1:4" ht="15.75" thickTop="1" x14ac:dyDescent="0.2">
      <c r="B3" s="33">
        <v>10</v>
      </c>
      <c r="C3" s="34">
        <f>COUNTIF('Data Historis'!$AH$4:$AH$33,B3)</f>
        <v>2</v>
      </c>
    </row>
    <row r="4" spans="1:4" x14ac:dyDescent="0.2">
      <c r="A4" s="32"/>
      <c r="B4" s="35">
        <v>9</v>
      </c>
      <c r="C4" s="36">
        <f>COUNTIF('Data Historis'!$AH$4:$AH$33,B4)</f>
        <v>1</v>
      </c>
    </row>
    <row r="5" spans="1:4" x14ac:dyDescent="0.2">
      <c r="A5" s="32"/>
      <c r="B5" s="35">
        <v>8</v>
      </c>
      <c r="C5" s="36">
        <f>COUNTIF('Data Historis'!$AH$4:$AH$33,B5)</f>
        <v>0</v>
      </c>
    </row>
    <row r="6" spans="1:4" x14ac:dyDescent="0.2">
      <c r="A6" s="32"/>
      <c r="B6" s="35">
        <v>7</v>
      </c>
      <c r="C6" s="36">
        <f>COUNTIF('Data Historis'!$AH$4:$AH$33,B6)</f>
        <v>2</v>
      </c>
    </row>
    <row r="7" spans="1:4" x14ac:dyDescent="0.2">
      <c r="A7" s="32"/>
      <c r="B7" s="35">
        <v>6</v>
      </c>
      <c r="C7" s="36">
        <f>COUNTIF('Data Historis'!$AH$4:$AH$33,B7)</f>
        <v>3</v>
      </c>
    </row>
    <row r="8" spans="1:4" x14ac:dyDescent="0.2">
      <c r="A8" s="32"/>
      <c r="B8" s="35">
        <v>5</v>
      </c>
      <c r="C8" s="36">
        <f>COUNTIF('Data Historis'!$AH$4:$AH$33,B8)</f>
        <v>5</v>
      </c>
    </row>
    <row r="9" spans="1:4" x14ac:dyDescent="0.2">
      <c r="A9" s="32"/>
      <c r="B9" s="35">
        <v>4</v>
      </c>
      <c r="C9" s="36">
        <f>COUNTIF('Data Historis'!$AH$4:$AH$33,B9)</f>
        <v>4</v>
      </c>
    </row>
    <row r="10" spans="1:4" x14ac:dyDescent="0.2">
      <c r="A10" s="32"/>
      <c r="B10" s="35">
        <v>3</v>
      </c>
      <c r="C10" s="36">
        <f>COUNTIF('Data Historis'!$AH$4:$AH$33,B10)</f>
        <v>8</v>
      </c>
    </row>
    <row r="11" spans="1:4" x14ac:dyDescent="0.2">
      <c r="A11" s="32"/>
      <c r="B11" s="35">
        <v>2</v>
      </c>
      <c r="C11" s="36">
        <f>COUNTIF('Data Historis'!$AH$4:$AH$33,B11)</f>
        <v>3</v>
      </c>
    </row>
    <row r="12" spans="1:4" x14ac:dyDescent="0.2">
      <c r="A12" s="32"/>
      <c r="B12" s="22">
        <v>1</v>
      </c>
      <c r="C12" s="24">
        <f>COUNTIF('Data Historis'!$AH$4:$AH$33,B12)</f>
        <v>2</v>
      </c>
    </row>
    <row r="13" spans="1:4" ht="24.75" customHeight="1" x14ac:dyDescent="0.2">
      <c r="B13" s="27" t="s">
        <v>4</v>
      </c>
      <c r="C13" s="26">
        <f>SUM(C3:C12)</f>
        <v>30</v>
      </c>
    </row>
  </sheetData>
  <mergeCells count="1">
    <mergeCell ref="B1:D1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B12" sqref="B12"/>
    </sheetView>
  </sheetViews>
  <sheetFormatPr defaultColWidth="9.140625" defaultRowHeight="15" x14ac:dyDescent="0.2"/>
  <cols>
    <col min="1" max="1" width="9.140625" style="1"/>
    <col min="2" max="2" width="13.7109375" style="1" customWidth="1"/>
    <col min="3" max="3" width="11.7109375" style="1" customWidth="1"/>
    <col min="4" max="4" width="17.28515625" style="1" customWidth="1"/>
    <col min="5" max="16384" width="9.140625" style="1"/>
  </cols>
  <sheetData>
    <row r="1" spans="1:4" ht="30" customHeight="1" x14ac:dyDescent="0.2">
      <c r="B1" s="57"/>
      <c r="C1" s="57"/>
      <c r="D1" s="57"/>
    </row>
    <row r="2" spans="1:4" ht="33.75" thickBot="1" x14ac:dyDescent="0.25">
      <c r="A2" s="32"/>
      <c r="B2" s="31" t="s">
        <v>8</v>
      </c>
      <c r="C2" s="21" t="s">
        <v>9</v>
      </c>
      <c r="D2" s="29" t="s">
        <v>10</v>
      </c>
    </row>
    <row r="3" spans="1:4" ht="15.75" thickTop="1" x14ac:dyDescent="0.2">
      <c r="A3" s="32"/>
      <c r="B3" s="33">
        <v>10</v>
      </c>
      <c r="C3" s="37">
        <f>COUNTIF('Data Historis'!$AH$4:$AH$33,B3)</f>
        <v>2</v>
      </c>
      <c r="D3" s="39">
        <f>C3/C$13</f>
        <v>6.6666666666666666E-2</v>
      </c>
    </row>
    <row r="4" spans="1:4" x14ac:dyDescent="0.2">
      <c r="A4" s="32"/>
      <c r="B4" s="35">
        <v>9</v>
      </c>
      <c r="C4" s="38">
        <f>COUNTIF('Data Historis'!$AH$4:$AH$33,B4)</f>
        <v>1</v>
      </c>
      <c r="D4" s="40">
        <f>C4/C$13</f>
        <v>3.3333333333333333E-2</v>
      </c>
    </row>
    <row r="5" spans="1:4" x14ac:dyDescent="0.2">
      <c r="A5" s="32"/>
      <c r="B5" s="35">
        <v>8</v>
      </c>
      <c r="C5" s="38">
        <f>COUNTIF('Data Historis'!$AH$4:$AH$33,B5)</f>
        <v>0</v>
      </c>
      <c r="D5" s="40">
        <f>C5/C$13</f>
        <v>0</v>
      </c>
    </row>
    <row r="6" spans="1:4" x14ac:dyDescent="0.2">
      <c r="A6" s="32"/>
      <c r="B6" s="35">
        <v>7</v>
      </c>
      <c r="C6" s="38">
        <f>COUNTIF('Data Historis'!$AH$4:$AH$33,B6)</f>
        <v>2</v>
      </c>
      <c r="D6" s="40">
        <f>C6/C$13</f>
        <v>6.6666666666666666E-2</v>
      </c>
    </row>
    <row r="7" spans="1:4" x14ac:dyDescent="0.2">
      <c r="A7" s="32"/>
      <c r="B7" s="35">
        <v>6</v>
      </c>
      <c r="C7" s="38">
        <f>COUNTIF('Data Historis'!$AH$4:$AH$33,B7)</f>
        <v>3</v>
      </c>
      <c r="D7" s="40">
        <f>C7/C$13</f>
        <v>0.1</v>
      </c>
    </row>
    <row r="8" spans="1:4" x14ac:dyDescent="0.2">
      <c r="A8" s="32"/>
      <c r="B8" s="35">
        <v>5</v>
      </c>
      <c r="C8" s="38">
        <f>COUNTIF('Data Historis'!$AH$4:$AH$33,B8)</f>
        <v>5</v>
      </c>
      <c r="D8" s="40">
        <f>C8/C$13</f>
        <v>0.16666666666666666</v>
      </c>
    </row>
    <row r="9" spans="1:4" x14ac:dyDescent="0.2">
      <c r="A9" s="32"/>
      <c r="B9" s="35">
        <v>4</v>
      </c>
      <c r="C9" s="38">
        <f>COUNTIF('Data Historis'!$AH$4:$AH$33,B9)</f>
        <v>4</v>
      </c>
      <c r="D9" s="40">
        <f>C9/C$13</f>
        <v>0.13333333333333333</v>
      </c>
    </row>
    <row r="10" spans="1:4" x14ac:dyDescent="0.2">
      <c r="A10" s="32"/>
      <c r="B10" s="35">
        <v>3</v>
      </c>
      <c r="C10" s="38">
        <f>COUNTIF('Data Historis'!$AH$4:$AH$33,B10)</f>
        <v>8</v>
      </c>
      <c r="D10" s="40">
        <f>C10/C$13</f>
        <v>0.26666666666666666</v>
      </c>
    </row>
    <row r="11" spans="1:4" x14ac:dyDescent="0.2">
      <c r="A11" s="32"/>
      <c r="B11" s="35">
        <v>2</v>
      </c>
      <c r="C11" s="38">
        <f>COUNTIF('Data Historis'!$AH$4:$AH$33,B11)</f>
        <v>3</v>
      </c>
      <c r="D11" s="40">
        <f>C11/C$13</f>
        <v>0.1</v>
      </c>
    </row>
    <row r="12" spans="1:4" x14ac:dyDescent="0.2">
      <c r="A12" s="32"/>
      <c r="B12" s="22">
        <v>1</v>
      </c>
      <c r="C12" s="23">
        <f>COUNTIF('Data Historis'!$AH$4:$AH$33,B12)</f>
        <v>2</v>
      </c>
      <c r="D12" s="41">
        <f>C12/C$13</f>
        <v>6.6666666666666666E-2</v>
      </c>
    </row>
    <row r="13" spans="1:4" ht="18" customHeight="1" x14ac:dyDescent="0.2">
      <c r="B13" s="27" t="s">
        <v>4</v>
      </c>
      <c r="C13" s="25">
        <f>SUM(C3:C12)</f>
        <v>30</v>
      </c>
      <c r="D13" s="42">
        <f>SUM(D3:D12)</f>
        <v>0.99999999999999989</v>
      </c>
    </row>
  </sheetData>
  <mergeCells count="1">
    <mergeCell ref="B1:D1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7</vt:i4>
      </vt:variant>
    </vt:vector>
  </HeadingPairs>
  <TitlesOfParts>
    <vt:vector size="11" baseType="lpstr">
      <vt:lpstr>Data Historis</vt:lpstr>
      <vt:lpstr>Tabel Rekapitulasi</vt:lpstr>
      <vt:lpstr>Tabel Frekuensi (1)</vt:lpstr>
      <vt:lpstr>Tabel Frekuensi (2)</vt:lpstr>
      <vt:lpstr>Scatter Plot (1)</vt:lpstr>
      <vt:lpstr>Scatter Plot (2)</vt:lpstr>
      <vt:lpstr>Bar Chart (1)</vt:lpstr>
      <vt:lpstr>Bar Chart (2)</vt:lpstr>
      <vt:lpstr>Histogram (1)</vt:lpstr>
      <vt:lpstr>Histogram (2)</vt:lpstr>
      <vt:lpstr>Histogram (3)</vt:lpstr>
    </vt:vector>
  </TitlesOfParts>
  <Company>zzz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Istiarto</dc:creator>
  <cp:lastModifiedBy>Istiarto</cp:lastModifiedBy>
  <cp:lastPrinted>2004-06-03T12:58:23Z</cp:lastPrinted>
  <dcterms:created xsi:type="dcterms:W3CDTF">2003-06-16T14:56:53Z</dcterms:created>
  <dcterms:modified xsi:type="dcterms:W3CDTF">2012-09-15T03:40:53Z</dcterms:modified>
</cp:coreProperties>
</file>